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329"/>
  <workbookPr defaultThemeVersion="124226"/>
  <mc:AlternateContent xmlns:mc="http://schemas.openxmlformats.org/markup-compatibility/2006">
    <mc:Choice Requires="x15">
      <x15ac:absPath xmlns:x15ac="http://schemas.microsoft.com/office/spreadsheetml/2010/11/ac" url="C:\Users\iva.zokic\Desktop\"/>
    </mc:Choice>
  </mc:AlternateContent>
  <bookViews>
    <workbookView xWindow="0" yWindow="0" windowWidth="19200" windowHeight="12360"/>
  </bookViews>
  <sheets>
    <sheet name="GRAĐEVINSKO-ZANATSKI RADOVI" sheetId="7" r:id="rId1"/>
    <sheet name="VODA I KANALIZACIJA" sheetId="8" r:id="rId2"/>
    <sheet name="TERMOINSTALACIJE" sheetId="9" r:id="rId3"/>
    <sheet name="ELEKTROINSTALACIJE" sheetId="10" r:id="rId4"/>
    <sheet name="REKAPITULACIJA" sheetId="11" r:id="rId5"/>
  </sheets>
  <calcPr calcId="162913"/>
</workbook>
</file>

<file path=xl/calcChain.xml><?xml version="1.0" encoding="utf-8"?>
<calcChain xmlns="http://schemas.openxmlformats.org/spreadsheetml/2006/main">
  <c r="F176" i="8" l="1"/>
  <c r="F171" i="7"/>
  <c r="F170" i="7"/>
  <c r="F169" i="7"/>
  <c r="F168" i="7"/>
  <c r="F167" i="7"/>
  <c r="F166" i="7"/>
  <c r="F165" i="7"/>
  <c r="F164" i="7"/>
  <c r="A822" i="9"/>
  <c r="A824" i="9" s="1"/>
  <c r="A763" i="9"/>
  <c r="A788" i="9" s="1"/>
  <c r="A711" i="9"/>
  <c r="A736" i="9" s="1"/>
  <c r="A661" i="9"/>
  <c r="A597" i="9"/>
  <c r="A469" i="9"/>
  <c r="A511" i="9" s="1"/>
  <c r="A352" i="9"/>
  <c r="A187" i="9"/>
  <c r="A8" i="9"/>
  <c r="A45" i="9" s="1"/>
  <c r="B198" i="8"/>
  <c r="B196" i="8"/>
  <c r="B194" i="8"/>
  <c r="B192" i="8"/>
  <c r="F183" i="8"/>
  <c r="F181" i="8"/>
  <c r="F178" i="8"/>
  <c r="F177" i="8"/>
  <c r="F173" i="8"/>
  <c r="F166" i="8"/>
  <c r="F163" i="8"/>
  <c r="F161" i="8"/>
  <c r="F159" i="8"/>
  <c r="F157" i="8"/>
  <c r="F154" i="8"/>
  <c r="F153" i="8"/>
  <c r="F152" i="8"/>
  <c r="F151" i="8"/>
  <c r="F150" i="8"/>
  <c r="F147" i="8"/>
  <c r="F143" i="8"/>
  <c r="F139" i="8"/>
  <c r="F168" i="8" s="1"/>
  <c r="F196" i="8" s="1"/>
  <c r="F131" i="8"/>
  <c r="F128" i="8"/>
  <c r="F125" i="8"/>
  <c r="F122" i="8"/>
  <c r="F118" i="8"/>
  <c r="F116" i="8"/>
  <c r="F115" i="8"/>
  <c r="F113" i="8"/>
  <c r="F112" i="8"/>
  <c r="F111" i="8"/>
  <c r="F110" i="8"/>
  <c r="F108" i="8"/>
  <c r="F107" i="8"/>
  <c r="F106" i="8"/>
  <c r="F105" i="8"/>
  <c r="F103" i="8"/>
  <c r="F102" i="8"/>
  <c r="F101" i="8"/>
  <c r="F98" i="8"/>
  <c r="F97" i="8"/>
  <c r="F133" i="8" s="1"/>
  <c r="F194" i="8" s="1"/>
  <c r="F88" i="8"/>
  <c r="F85" i="8"/>
  <c r="F82" i="8"/>
  <c r="D79" i="8"/>
  <c r="F79" i="8" s="1"/>
  <c r="F76" i="8"/>
  <c r="F69" i="8"/>
  <c r="F65" i="8"/>
  <c r="F61" i="8"/>
  <c r="F57" i="8"/>
  <c r="F53" i="8"/>
  <c r="F52" i="8"/>
  <c r="F48" i="8"/>
  <c r="F45" i="8"/>
  <c r="F44" i="8"/>
  <c r="F40" i="8"/>
  <c r="F36" i="8"/>
  <c r="D32" i="8"/>
  <c r="F32" i="8" s="1"/>
  <c r="D31" i="8"/>
  <c r="F31" i="8" s="1"/>
  <c r="D30" i="8"/>
  <c r="F30" i="8" s="1"/>
  <c r="F27" i="8"/>
  <c r="F23" i="8"/>
  <c r="F22" i="8"/>
  <c r="F21" i="8"/>
  <c r="F17" i="8"/>
  <c r="F16" i="8"/>
  <c r="F15" i="8"/>
  <c r="F172" i="7" l="1"/>
  <c r="F185" i="8"/>
  <c r="F198" i="8" s="1"/>
  <c r="A59" i="9"/>
  <c r="A214" i="9"/>
  <c r="A230" i="9" s="1"/>
  <c r="A378" i="9"/>
  <c r="A542" i="9"/>
  <c r="A550" i="9" s="1"/>
  <c r="A607" i="9"/>
  <c r="A686" i="9"/>
  <c r="A696" i="9" s="1"/>
  <c r="A745" i="9"/>
  <c r="A748" i="9" s="1"/>
  <c r="A795" i="9"/>
  <c r="F91" i="8"/>
  <c r="F192" i="8" s="1"/>
  <c r="A176" i="7"/>
  <c r="F159" i="7"/>
  <c r="F160" i="7"/>
  <c r="F161" i="7"/>
  <c r="F162" i="7"/>
  <c r="F156" i="7"/>
  <c r="F157" i="7"/>
  <c r="F158" i="7"/>
  <c r="F150" i="7"/>
  <c r="F151" i="7"/>
  <c r="F152" i="7"/>
  <c r="F153" i="7"/>
  <c r="F154" i="7"/>
  <c r="F155" i="7"/>
  <c r="F149" i="7"/>
  <c r="F173" i="7" s="1"/>
  <c r="F183" i="7" s="1"/>
  <c r="A148" i="7"/>
  <c r="F143" i="7"/>
  <c r="F140" i="7"/>
  <c r="F141" i="7"/>
  <c r="F142" i="7"/>
  <c r="F137" i="7"/>
  <c r="F138" i="7"/>
  <c r="F139" i="7"/>
  <c r="F136" i="7"/>
  <c r="A136" i="7"/>
  <c r="A137" i="7" s="1"/>
  <c r="A138" i="7" s="1"/>
  <c r="F124" i="7"/>
  <c r="F125" i="7"/>
  <c r="F126" i="7"/>
  <c r="F127" i="7"/>
  <c r="F128" i="7"/>
  <c r="F129" i="7"/>
  <c r="F123" i="7"/>
  <c r="A124" i="7"/>
  <c r="A125" i="7" s="1"/>
  <c r="A123" i="7"/>
  <c r="F90" i="7"/>
  <c r="F92" i="7"/>
  <c r="F94" i="7"/>
  <c r="F96" i="7"/>
  <c r="F98" i="7"/>
  <c r="F100" i="7"/>
  <c r="F102" i="7"/>
  <c r="F104" i="7"/>
  <c r="F106" i="7"/>
  <c r="F108" i="7"/>
  <c r="F110" i="7"/>
  <c r="F112" i="7"/>
  <c r="F114" i="7"/>
  <c r="F116" i="7"/>
  <c r="F117" i="7"/>
  <c r="F118" i="7"/>
  <c r="F88" i="7"/>
  <c r="F87" i="7"/>
  <c r="F119" i="7" s="1"/>
  <c r="F180" i="7" s="1"/>
  <c r="A86" i="7"/>
  <c r="F80" i="7"/>
  <c r="F81" i="7"/>
  <c r="F79" i="7"/>
  <c r="F82" i="7" s="1"/>
  <c r="F179" i="7" s="1"/>
  <c r="A79" i="7"/>
  <c r="A80" i="7" s="1"/>
  <c r="F70" i="7"/>
  <c r="F71" i="7"/>
  <c r="F72" i="7"/>
  <c r="F73" i="7"/>
  <c r="F74" i="7"/>
  <c r="F67" i="7"/>
  <c r="F68" i="7"/>
  <c r="F69" i="7"/>
  <c r="F66" i="7"/>
  <c r="F75" i="7" s="1"/>
  <c r="F178" i="7" s="1"/>
  <c r="A66" i="7"/>
  <c r="A67" i="7" s="1"/>
  <c r="A68" i="7" s="1"/>
  <c r="F37" i="7"/>
  <c r="F38" i="7"/>
  <c r="F39" i="7"/>
  <c r="F40" i="7"/>
  <c r="F41" i="7"/>
  <c r="F42" i="7"/>
  <c r="F43" i="7"/>
  <c r="F44" i="7"/>
  <c r="F46" i="7"/>
  <c r="F47" i="7"/>
  <c r="F48" i="7"/>
  <c r="F50" i="7"/>
  <c r="F52" i="7"/>
  <c r="F53" i="7"/>
  <c r="F54" i="7"/>
  <c r="F55" i="7"/>
  <c r="F56" i="7"/>
  <c r="F58" i="7"/>
  <c r="F59" i="7"/>
  <c r="F60" i="7"/>
  <c r="F61" i="7"/>
  <c r="F35" i="7"/>
  <c r="A35" i="7"/>
  <c r="A36" i="7" s="1"/>
  <c r="F4" i="7"/>
  <c r="F5" i="7"/>
  <c r="F6" i="7"/>
  <c r="F8" i="7"/>
  <c r="F9" i="7"/>
  <c r="F10" i="7"/>
  <c r="F11" i="7"/>
  <c r="F12" i="7"/>
  <c r="F13" i="7"/>
  <c r="F14" i="7"/>
  <c r="F15" i="7"/>
  <c r="F16" i="7"/>
  <c r="F18" i="7"/>
  <c r="F19" i="7"/>
  <c r="F20" i="7"/>
  <c r="F21" i="7"/>
  <c r="F22" i="7"/>
  <c r="F23" i="7"/>
  <c r="F24" i="7"/>
  <c r="F25" i="7"/>
  <c r="F26" i="7"/>
  <c r="F28" i="7"/>
  <c r="F29" i="7"/>
  <c r="A3" i="7"/>
  <c r="F130" i="7" l="1"/>
  <c r="F181" i="7" s="1"/>
  <c r="F144" i="7"/>
  <c r="F182" i="7" s="1"/>
  <c r="A81" i="7"/>
  <c r="A152" i="7"/>
  <c r="A177" i="7"/>
  <c r="A89" i="7"/>
  <c r="A178" i="7"/>
  <c r="A179" i="7" s="1"/>
  <c r="A699" i="9"/>
  <c r="F62" i="7"/>
  <c r="F177" i="7" s="1"/>
  <c r="A91" i="7"/>
  <c r="A153" i="7"/>
  <c r="F200" i="8"/>
  <c r="F201" i="8" s="1"/>
  <c r="F202" i="8" s="1"/>
  <c r="A246" i="9"/>
  <c r="A751" i="9"/>
  <c r="A556" i="9"/>
  <c r="A74" i="9"/>
  <c r="A89" i="9" s="1"/>
  <c r="A802" i="9"/>
  <c r="A703" i="9"/>
  <c r="A705" i="9" s="1"/>
  <c r="A707" i="9" s="1"/>
  <c r="A609" i="9"/>
  <c r="A393" i="9"/>
  <c r="A261" i="9"/>
  <c r="A140" i="7"/>
  <c r="A139" i="7"/>
  <c r="A126" i="7"/>
  <c r="A127" i="7" s="1"/>
  <c r="A69" i="7"/>
  <c r="A39" i="7"/>
  <c r="A4" i="7"/>
  <c r="A6" i="7"/>
  <c r="A5" i="7"/>
  <c r="F3" i="7"/>
  <c r="F31" i="7" s="1"/>
  <c r="F176" i="7" s="1"/>
  <c r="F184" i="7" s="1"/>
  <c r="F185" i="7" s="1"/>
  <c r="F186" i="7" s="1"/>
  <c r="A180" i="7" l="1"/>
  <c r="A755" i="9"/>
  <c r="A154" i="7"/>
  <c r="A155" i="7" s="1"/>
  <c r="A156" i="7" s="1"/>
  <c r="A93" i="7"/>
  <c r="A95" i="7"/>
  <c r="A128" i="7"/>
  <c r="A129" i="7" s="1"/>
  <c r="A804" i="9"/>
  <c r="A807" i="9" s="1"/>
  <c r="A277" i="9"/>
  <c r="A293" i="9"/>
  <c r="A409" i="9"/>
  <c r="A611" i="9"/>
  <c r="A614" i="9" s="1"/>
  <c r="A104" i="9"/>
  <c r="A559" i="9"/>
  <c r="A141" i="7"/>
  <c r="A70" i="7"/>
  <c r="A40" i="7"/>
  <c r="A7" i="7"/>
  <c r="A181" i="7" l="1"/>
  <c r="A182" i="7" s="1"/>
  <c r="A41" i="7"/>
  <c r="A42" i="7" s="1"/>
  <c r="A757" i="9"/>
  <c r="A759" i="9" s="1"/>
  <c r="A157" i="7"/>
  <c r="A97" i="7"/>
  <c r="A99" i="7" s="1"/>
  <c r="A413" i="9"/>
  <c r="A562" i="9"/>
  <c r="A565" i="9" s="1"/>
  <c r="A810" i="9"/>
  <c r="A814" i="9" s="1"/>
  <c r="A816" i="9" s="1"/>
  <c r="A818" i="9" s="1"/>
  <c r="A617" i="9"/>
  <c r="A619" i="9" s="1"/>
  <c r="A297" i="9"/>
  <c r="A119" i="9"/>
  <c r="A142" i="7"/>
  <c r="A71" i="7"/>
  <c r="A72" i="7" s="1"/>
  <c r="A13" i="7"/>
  <c r="A14" i="7" s="1"/>
  <c r="A183" i="7" l="1"/>
  <c r="A43" i="7"/>
  <c r="A44" i="7" s="1"/>
  <c r="A158" i="7"/>
  <c r="A159" i="7" s="1"/>
  <c r="A101" i="7"/>
  <c r="A103" i="7" s="1"/>
  <c r="A304" i="9"/>
  <c r="A310" i="9"/>
  <c r="A419" i="9"/>
  <c r="A123" i="9"/>
  <c r="A621" i="9"/>
  <c r="A568" i="9"/>
  <c r="A571" i="9" s="1"/>
  <c r="A573" i="9" s="1"/>
  <c r="A143" i="7"/>
  <c r="A73" i="7"/>
  <c r="A74" i="7" s="1"/>
  <c r="A15" i="7"/>
  <c r="A16" i="7" s="1"/>
  <c r="A17" i="7" s="1"/>
  <c r="A45" i="7" l="1"/>
  <c r="A579" i="9"/>
  <c r="A581" i="9" s="1"/>
  <c r="A586" i="9" s="1"/>
  <c r="A588" i="9" s="1"/>
  <c r="A590" i="9" s="1"/>
  <c r="A592" i="9" s="1"/>
  <c r="A160" i="7"/>
  <c r="A161" i="7" s="1"/>
  <c r="A49" i="7"/>
  <c r="A51" i="7" s="1"/>
  <c r="A55" i="7" s="1"/>
  <c r="A105" i="7"/>
  <c r="A425" i="9"/>
  <c r="A429" i="9" s="1"/>
  <c r="A433" i="9" s="1"/>
  <c r="A624" i="9"/>
  <c r="A627" i="9" s="1"/>
  <c r="A630" i="9" s="1"/>
  <c r="A314" i="9"/>
  <c r="A318" i="9" s="1"/>
  <c r="A320" i="9" s="1"/>
  <c r="A322" i="9" s="1"/>
  <c r="A324" i="9" s="1"/>
  <c r="A130" i="9"/>
  <c r="A20" i="7"/>
  <c r="A107" i="7" l="1"/>
  <c r="A109" i="7" s="1"/>
  <c r="A111" i="7" s="1"/>
  <c r="A113" i="7" s="1"/>
  <c r="A115" i="7" s="1"/>
  <c r="A117" i="7" s="1"/>
  <c r="A118" i="7" s="1"/>
  <c r="A634" i="9"/>
  <c r="A636" i="9" s="1"/>
  <c r="A56" i="7"/>
  <c r="A57" i="7" s="1"/>
  <c r="A61" i="7" s="1"/>
  <c r="A162" i="7"/>
  <c r="A163" i="7" s="1"/>
  <c r="A326" i="9"/>
  <c r="A328" i="9" s="1"/>
  <c r="A330" i="9" s="1"/>
  <c r="A332" i="9" s="1"/>
  <c r="A338" i="9" s="1"/>
  <c r="A340" i="9" s="1"/>
  <c r="A342" i="9" s="1"/>
  <c r="A344" i="9" s="1"/>
  <c r="A346" i="9" s="1"/>
  <c r="A435" i="9"/>
  <c r="A437" i="9" s="1"/>
  <c r="A439" i="9" s="1"/>
  <c r="A441" i="9" s="1"/>
  <c r="A443" i="9" s="1"/>
  <c r="A445" i="9" s="1"/>
  <c r="A447" i="9" s="1"/>
  <c r="A453" i="9" s="1"/>
  <c r="A455" i="9" s="1"/>
  <c r="A457" i="9" s="1"/>
  <c r="A459" i="9" s="1"/>
  <c r="A461" i="9" s="1"/>
  <c r="A137" i="9"/>
  <c r="A140" i="9" s="1"/>
  <c r="A146" i="9" s="1"/>
  <c r="A150" i="9" s="1"/>
  <c r="A154" i="9" s="1"/>
  <c r="A156" i="9" s="1"/>
  <c r="A158" i="9" s="1"/>
  <c r="A160" i="9" s="1"/>
  <c r="A162" i="9" s="1"/>
  <c r="A164" i="9" s="1"/>
  <c r="A166" i="9" s="1"/>
  <c r="A172" i="9" s="1"/>
  <c r="A174" i="9" s="1"/>
  <c r="A176" i="9" s="1"/>
  <c r="A178" i="9" s="1"/>
  <c r="A180" i="9" s="1"/>
  <c r="A21" i="7"/>
  <c r="A22" i="7" s="1"/>
  <c r="A23" i="7" s="1"/>
  <c r="A24" i="7" s="1"/>
  <c r="A25" i="7" s="1"/>
  <c r="A26" i="7" s="1"/>
  <c r="A27" i="7" s="1"/>
  <c r="A642" i="9" l="1"/>
  <c r="A645" i="9" s="1"/>
  <c r="A647" i="9" s="1"/>
  <c r="A649" i="9" s="1"/>
  <c r="A651" i="9" s="1"/>
  <c r="A653" i="9" s="1"/>
  <c r="A655" i="9" s="1"/>
</calcChain>
</file>

<file path=xl/sharedStrings.xml><?xml version="1.0" encoding="utf-8"?>
<sst xmlns="http://schemas.openxmlformats.org/spreadsheetml/2006/main" count="2000" uniqueCount="908">
  <si>
    <t>kg</t>
  </si>
  <si>
    <t>kom</t>
  </si>
  <si>
    <t>R.br.</t>
  </si>
  <si>
    <t>OPIS STAVKE</t>
  </si>
  <si>
    <t>JEDINICA MJERE</t>
  </si>
  <si>
    <t>KOLIČINA</t>
  </si>
  <si>
    <t>JEDINIČNA CIJENA [KN]</t>
  </si>
  <si>
    <t>UKUPNA CIJENA [KN]</t>
  </si>
  <si>
    <t>1. DEMONTAŽE I RUŠENJA</t>
  </si>
  <si>
    <t xml:space="preserve">Demontaža sobnih vrata sa krilom i
dovratnikom do 2 m2
</t>
  </si>
  <si>
    <t>Demontaža drvenih ostakljenih stijenki
unutar prostora</t>
  </si>
  <si>
    <r>
      <t>m</t>
    </r>
    <r>
      <rPr>
        <vertAlign val="superscript"/>
        <sz val="11"/>
        <color theme="1"/>
        <rFont val="Arial"/>
        <family val="2"/>
        <charset val="238"/>
      </rPr>
      <t>2</t>
    </r>
  </si>
  <si>
    <t xml:space="preserve">Demontaža fasadne stijenke od
kopilit stakla dvostranog, komplet
sa metalnom podkonstrukcijom
</t>
  </si>
  <si>
    <t xml:space="preserve">Demontaža unutrašnjih alu stijenki
ostakljenih izo staklom sa pripadajućim
klupicama i slijepim štokovima od Fe cijevi
</t>
  </si>
  <si>
    <t>Demontaža sanitarija:</t>
  </si>
  <si>
    <t xml:space="preserve"> - wc školjka</t>
  </si>
  <si>
    <t xml:space="preserve"> - umivaonik</t>
  </si>
  <si>
    <t xml:space="preserve"> - sanitarna galanterija</t>
  </si>
  <si>
    <t xml:space="preserve"> - sudoper</t>
  </si>
  <si>
    <t xml:space="preserve"> - grijalica vode (50-80 L)</t>
  </si>
  <si>
    <t xml:space="preserve">Demontaža vodovodne i kanalizacijske
instalacije do spojeva sa glavnim vertikalama
</t>
  </si>
  <si>
    <t>kompl</t>
  </si>
  <si>
    <t xml:space="preserve">Demontaža rasvjete, pripadajuće
elektro sanitarije, kablaže i
razdjelnih ormara
</t>
  </si>
  <si>
    <t xml:space="preserve">Obijanje zidne keramike komplet sa vezivnim materijalom
</t>
  </si>
  <si>
    <t xml:space="preserve">Obijanje podnog opločenja od kamena i  keramike komplet sa vezivnim materijalom,
do betonske podloge prosječne
debljine 8 cm
</t>
  </si>
  <si>
    <t>Rušenje pregradnih zidova obostrano
žbukanih :</t>
  </si>
  <si>
    <t>debljine 15 cm</t>
  </si>
  <si>
    <t>debljine 20 cm</t>
  </si>
  <si>
    <t>Razbijanje armirano betonske grede
dim 30x45, dužine 420 cm rezanjem i
usitnjavanjem betona i armature</t>
  </si>
  <si>
    <t>Mjestimično obijanje žbuke na mjestima prijašnjih pregradnih zidova keramičkog opločenja te oštećenja, do zdrave betonske
podloge</t>
  </si>
  <si>
    <t>Demontaža podne PVC obloge u
ordinacijama komplet sa kutnom letvom</t>
  </si>
  <si>
    <t>Demontaža kamenih prozorskih
klupica sa vezivnim materijalom</t>
  </si>
  <si>
    <t>Demontaža postojećih klimatizacijskih
uređaja sa pripadajućom instalacijom
i konzolama</t>
  </si>
  <si>
    <t>Iznošenje svog zatečenog namještaja
i opreme te odvoz i deponiranje na
mjesto koje odredi investitor</t>
  </si>
  <si>
    <r>
      <t>m</t>
    </r>
    <r>
      <rPr>
        <sz val="11"/>
        <color theme="1"/>
        <rFont val="Calibri"/>
        <family val="2"/>
        <charset val="238"/>
      </rPr>
      <t>´</t>
    </r>
  </si>
  <si>
    <t>Iznošenje, vertikalni transport, utovar i odvoz svog porušenog i otpadnog materijala iz ove glave radova
na gradski deponij (cca 200 m3 )</t>
  </si>
  <si>
    <t>Razni manipulativni poslovi, manji nespecificirani radovi za kojima se ukaže potreba obračunati će se temeljem
utrošenih radnih sati, a utrošeni materijal obračunati temeljem nabavnih cijena predočenih od strane izvođača:</t>
  </si>
  <si>
    <t xml:space="preserve"> - pomoćni radnik</t>
  </si>
  <si>
    <t xml:space="preserve"> - kvalificirani radnik</t>
  </si>
  <si>
    <t>r sati</t>
  </si>
  <si>
    <t>Ukupno demontaže i rušenja:</t>
  </si>
  <si>
    <t>2. ZIDARSKI RADOVI</t>
  </si>
  <si>
    <t>Izrada podloge od sitnozrnog betona
sa dodatkom polipropilenskih vlakana
i plastifikatora prosječne debljine
5 cm sa zaglađivanjem površina</t>
  </si>
  <si>
    <t>Dobava i postava odvajajućeg sloja
Od XPS izolacijskih ploča debljine</t>
  </si>
  <si>
    <t xml:space="preserve"> - 3 cm</t>
  </si>
  <si>
    <t xml:space="preserve"> - 5 cm</t>
  </si>
  <si>
    <t>Dobava i postava trake etafona kao odvajajućeg sloja na spoju estriha i zida</t>
  </si>
  <si>
    <t>Žbukanje dijela zidova na mjestima obijene stare žbuke i keramičkog opločenja cementnim reparaturnom žbukom u slojevitom nanosu radi  debljine nanosa i sprječavanja pucanja iste</t>
  </si>
  <si>
    <t>Zidanje pregradnog zida siporeks
blokom debljine 30 cm tankoslojnim
mortom za zidanje siporeksa.
Izvesti obostrano dvokratno  pregletavanje površina zida sa utopljenom tekstilno staklenom mrežicom u prvi sloj polimer
cementnog ljepila</t>
  </si>
  <si>
    <t>Dobava materijala i izrada pregradnog
zida od gips kartonskih ploča kao
Knauf W112 ukupne debljine 15 cm
sa postavom kamene vune debljine
8 cm u među prostorima, sa obradom
i bandažiranjem spojeva.
U cijenu uračunati postavu pojačanja
na mjestima ugradnje vrata i ostale
opreme po potrebi</t>
  </si>
  <si>
    <t>Isto kao st 6 samo obloga od vlago
otpornih ploča sa obradom i                 bandažiranjem spojeva</t>
  </si>
  <si>
    <t>Izrada jednostruke obloge zida gips kartonskim pločama na pocinčanoj podkonstrukciji sa dvostrukim opločenjem knauf pločama te bandažiranjem i
obradom spojeva</t>
  </si>
  <si>
    <t>Dobava i postava keramičkog zidnog
opločenja lijepljenjem građevinskim
fleksibilnim ljepilom na pripremljenu
podlogu sa izradom sljubnica.
U cijenu kvadrata uključiti i pvc lajsne na spoju ker. pločica i zida i alu lajsni na spoju sudara dvaju podova:</t>
  </si>
  <si>
    <t xml:space="preserve"> - zid</t>
  </si>
  <si>
    <t xml:space="preserve"> - pod</t>
  </si>
  <si>
    <t xml:space="preserve"> - cokul</t>
  </si>
  <si>
    <t>Dobava i postava prozorske
klupice  presjeka [cm]:</t>
  </si>
  <si>
    <t xml:space="preserve"> - 18 x 3</t>
  </si>
  <si>
    <t>Krpanje šliceva nakon izvođenja
instalaterskih radova cementnim
mortom sa prskanjem šlica SN
vezom prije zapilavanja šlic presjeka [cm]</t>
  </si>
  <si>
    <t xml:space="preserve"> - 5 x 5</t>
  </si>
  <si>
    <t xml:space="preserve"> - 8 x 5</t>
  </si>
  <si>
    <t xml:space="preserve"> - 10 x 10</t>
  </si>
  <si>
    <t>Obrada špaleta oko novougrađene
stolarije cementno vapnenom žbukom,
te postava alu profila na ivicama
istih, te bandažiranje bandažnom
mrežicom sa pregletavanjem
građevinskim fleksibilnim ljepilom</t>
  </si>
  <si>
    <t>Betoniranje temeljne stope u 
četverostranoj oplati dim 100x100x30 [cm]
sa pripadajućom armaturom:</t>
  </si>
  <si>
    <t>Ručni iskop nasipne zemlje za temeljnu stopu dim 150x150x50 [cm] sa odvozom 
iskopanog materijala na deponij</t>
  </si>
  <si>
    <t xml:space="preserve"> - beton MB 30</t>
  </si>
  <si>
    <t xml:space="preserve"> - oplata</t>
  </si>
  <si>
    <r>
      <t>m</t>
    </r>
    <r>
      <rPr>
        <vertAlign val="superscript"/>
        <sz val="11"/>
        <color theme="1"/>
        <rFont val="Arial"/>
        <family val="2"/>
        <charset val="238"/>
      </rPr>
      <t>3</t>
    </r>
  </si>
  <si>
    <t>Dobava i ugradnja čeličnog potpornog
stupa od profila HOP 200x200x6,3 sa
pripadajućim veznim pločama od čeličnog
lima dim 500x500x10 [mm] komplet sa sidrenim vijcima, sve bojano antikorozivnom i završnom bojom</t>
  </si>
  <si>
    <t>Ukupno zidarski radovi:</t>
  </si>
  <si>
    <t xml:space="preserve"> - armatura B500B</t>
  </si>
  <si>
    <t>3. IZOLATERSKI RADOVI</t>
  </si>
  <si>
    <t>Izrada hidroizolacije podova sanitarnih
čvorova poliuretanskim hidroizolacijskim
premazom u dva sloja, uz prethodno
premazivanje betonske površine
odgovarajućim prajmerom.
U prvi sloj premaza utopiti bandažnu
traku na spojevima vodoravnih i
horizontalnih površina, izolaciju
podignuti 30 cm uz obodne zidove</t>
  </si>
  <si>
    <t>Dobava i postava zaštitinog razdjelnog
sloja od 300 g geotekstila ispod
hidroizolacijske membrane</t>
  </si>
  <si>
    <t>Dobava i postava profiliranog plastificiranog lima na koji se zavaruje završetak vertikalnog dijela hidroizolacijske mebrane.
Gornji rub lima utiskuje se u prethodno
napravljen utor u obodnom zidu, te
učvršćuje pričvrsnim priborom</t>
  </si>
  <si>
    <t>Dobava i postava hidroizolacijske 
PVC membrane kao Sikaplan 15G
d=1,5 mm preko položenog razdjelnog
sloja geotekstila. Membrana se na
preklopima mehanički pričvršćuju za
podlogu te vari vrućim zrakom.
Rubovi membrane se spajaju na
prethodno postavljene limove</t>
  </si>
  <si>
    <t>Hidroizolacijska obrada spoja prihvatnog
lima i betonskog parapeta zapunjavanjem
reške trajno elastičnim kitom, te 
premazivanjem poliuretanskim premazom
u dva sloja u širini 10 cm</t>
  </si>
  <si>
    <t>Demontaža postojećih krovnih
slivnika sa plaštom</t>
  </si>
  <si>
    <t>Zidarska priprema otvora u koji se
ugrađuju novi slivnici</t>
  </si>
  <si>
    <t>Dobava i ugradnja PVC slivnika u
pripremljene otvore sa mehaničkim
pričvršćenjem i varenjem za izolacijsku
membranu</t>
  </si>
  <si>
    <t>Dobava i postava samoljepive
hidroizolacijske trake širine 10 cm
na spoju novougrađene stolarije i
fasadnih špaleta</t>
  </si>
  <si>
    <t>Ukupno izolaterski radovi:</t>
  </si>
  <si>
    <t>Struganje svih slojeva stare boje sa zidova do zdrave podloge sa pranjem istih te nanošenjem mineral kvarcne podloge</t>
  </si>
  <si>
    <t>Gletanje postojećih zidova glet smjesom uz nanošenje podloge u među fazama</t>
  </si>
  <si>
    <t>Bojanje zidova disperzivnom bojom u dva sloja u tonu po izboru investitora</t>
  </si>
  <si>
    <t>5. VANJSKA PVC STOLARIJA</t>
  </si>
  <si>
    <t>Demontaža postojećih pozicija 
vanjske stolarije, komplet sa
pripadajućim metalnim slijepim
štokovima te odvozom demontiranog materijala na deponij:</t>
  </si>
  <si>
    <r>
      <t xml:space="preserve"> - otvor do 2 m</t>
    </r>
    <r>
      <rPr>
        <vertAlign val="superscript"/>
        <sz val="11"/>
        <color theme="1"/>
        <rFont val="Arial"/>
        <family val="2"/>
        <charset val="238"/>
      </rPr>
      <t>2</t>
    </r>
  </si>
  <si>
    <r>
      <t xml:space="preserve"> - otvor preko 2 m</t>
    </r>
    <r>
      <rPr>
        <vertAlign val="superscript"/>
        <sz val="11"/>
        <color theme="1"/>
        <rFont val="Arial"/>
        <family val="2"/>
        <charset val="238"/>
      </rPr>
      <t>2</t>
    </r>
  </si>
  <si>
    <t>Poz 1</t>
  </si>
  <si>
    <t>Poz 2</t>
  </si>
  <si>
    <t>Poz 3</t>
  </si>
  <si>
    <t>Poz 4</t>
  </si>
  <si>
    <t>Dobava i ugradnja stijenke sastavljene 
od dva jednokrilna prozora, od kojih se
gornji otvara na ventus mehanizam.
Stijenka sadrži aluminijsku roletu. Stijenka je izrađena od višekomornih PVC profila,
kao SCHUCO CORONA CT70, s koeficijentom prolaska topline najviše Uw=1,4W/m2K. Ostakljenje se vrši sigurnosnim dvostrukim IZO staklom lam(4+4)+12Argon90%+4Low-E,
sa koeficijentom prolaska topline Ug=1,1W/m2K. Propisani koeficijenti toplinske vodljivosti (Uw, Ug ) se dokazuju izvješćem o ispitivanju od strane ovlaštenog laboratorija. Na stijenku predvidjeti tipski podprofil za ugradnju
vanjske i unutarnje klupice. Zidarske
dimenzije otvora 100x220(+20) cm</t>
  </si>
  <si>
    <t>Dobava i ugradnja stijenke sastavljene 
od dva fiksna dijela. Stijenka sadrži
aluminijsku roletu. Stijenka je
izrađena od višekomornih PVC profila,
kao SCHUCO CORONA CT70, s koeficijentom
prolaska topline najviše Uw=1,4W/m2K.
Ostakljenje se vrši sigurnosnim dvostrukim
IZO staklom  lam(4+4)+12Argon90%+4Low-E,
sa koeficijentom prolaska topline Ug=1,1W/m2K. Propisani koeficijenti toplinske vodljivosti (Uw, Ug ) se dokazuju izvješćem o ispitivanju od strane ovlaštenog laboratorija. Na stijenku predvidjeti tipski podprofil za ugradnju vanjske i unutarnje klupice. Zidarske dimenzije otvora 100x220(+20) cm</t>
  </si>
  <si>
    <t>Dobava i ugradnja stijenke sastavljene 
od dva jednokrilna prozora, od kojih se
oba otvaraju na ventus mehanizam.
Stijenka sadrži aluminijsku roletu. Stijenka je
izrađena od višekomornih PVC profila,
kao SCHUCO CORONA CT70, s koeficijentom prolaska topline najviše Uw=1,4W/m2K. Ostakljenje se vrši sigurnosnim dvostrukim IZO staklom  lam(4+4)+12Argon90%+4Low-E,
sa koeficijentom prolaska topline Ug=1,1W/m2K. Propisani koeficijenti toplinske vodljivosti (Uw, Ug ) se dokazuju izvješćem o ispitivanju od strane ovlaštenog laboratorija. Na stijenku predvidjeti tipski podprofil za ugradnju
vanjske i unutarnje klupice. Zidarske
dimenzije otvora 60x250(+20) cm</t>
  </si>
  <si>
    <t>Dobava i ugradnja stijenke sastavljene 
od donjeg fiksnog dijela, srednjeg
dvokrilnog prozora i nadsvjetla koje se
otvara na ventus mehanizam. Stijenka
sadrži aluminijsku roletu. Stijenka je
izrađena od višekomornih PVC profila,
kao SCHUCO CORONA CT70, s koeficijentom prolaska topline najviše Uw=1,4W/m2K. Ostakljenje se vrši sigurnosnim dvostrukim IZO staklom lam(4+4)+12Argon90%+4Low-E,
sa koeficijentom prolaska topline Ug=1,1W/m2K. Propisani koeficijenti toplinske vodljivosti (Uw, Ug ) se dokazuju izvješćem o ispitivanju od strane ovlaštenog laboratorija. Na stijenku predvidjeti tipski podprofil za ugradnju
vanjske i unutarnje klupice. Zidarske
dimenzije otvora 120x250(+20) cm</t>
  </si>
  <si>
    <t>Dobava i ugradnja stijenke sastavljene 
od jednokrilnog prozora koji se otvara
na ventus mehanizam. Stijenka je
izrađena od višekomornih PVC profila,
kao SCHUCO CORONA CT70, s koeficijentom
prolaska topline najviše Uw=1,4W/m2K.
Ostakljenje se vrši sigurnosnim dvostrukim
IZO staklom lam(4+4)+12Argon90%+4Low-E,
sa koeficijentom prolaska topline Ug=1,1W/m2K. Propisani koeficijenti toplinske vodljivosti (Uw, Ug ) se dokazuju izvješćem o ispitivanju od strane ovlaštenog laboratorija. Na stijenku predvidjeti tipski podprofil za ugradnju
vanjske i unutarnje klupice. Zidarske
dimenzije otvora 120x60 cm</t>
  </si>
  <si>
    <t>Poz 5</t>
  </si>
  <si>
    <t>Dobava i ugradnja stijenke sastavljene 
od dva jednokrilna prozora, koji se
otvaraju na ventus mehanizam. Stijenka je
izrađena od višekomornih PVC profila,
kao SCHUCO CORONA CT70, s koeficijentom
prolaska topline najviše Uw=1,4W/m2K.
Ostakljenje se vrši sigurnosnim dvostrukim
IZO staklom lam(4+4)+12Argon90%+4Low-E,
sa koeficijentom prolaska topline Ug=1,1W/m2K.
Propisani koeficijenti toplinske vodljivosti
(Uw, Ug ) se dokazuju izvješćem o ispitivanju
od strane ovlaštenog laboratorija. Na stijenku
predvidjeti tipski podprofil za ugradnju
vanjske i unutarnje klupice. Zidarske
dimenzije otvora 120x100 cm</t>
  </si>
  <si>
    <t>Poz 6</t>
  </si>
  <si>
    <t>Poz 7</t>
  </si>
  <si>
    <t>Dobava i ugradnja stijenke sastavljene 
od jednokrilnog prozora koji se
otvara na ventus mehanizam. Stijenka je
izrađena od višekomornih PVC profila,
kao SCHUCO CORONA CT70, s koeficijentom
prolaska topline najviše Uw=1,4W/m2K.
Ostakljenje se vrši sigurnosnim dvostrukim
IZO staklom lam(4+4)+12Argon90%+4Low-E,
sa koeficijentom prolaska topline Ug=1,1W/m2K.
Propisani koeficijenti toplinske vodljivosti
(Uw, Ug ) se dokazuju izvješćem o ispitivanju
od strane ovlaštenog laboratorija. Na stijenku
predvidjeti tipski podprofil za ugradnju
vanjske i unutarnje klupice. Zidarske
dimenzije otvora 80x90 cm</t>
  </si>
  <si>
    <t>Poz 8</t>
  </si>
  <si>
    <t>Dobava i ugradnja stijenke sastavljene 
od srednjeg dvokrilnog prozora i
nadsvjetla koje se otvara na ventus
mehanizam. Stijenka sadrži aluminijsku
roletu. Stijenka je
izrađena od višekomornih PVC profila,
kao SCHUCO CORONA CT70, s koeficijentom
prolaska topline najviše Uw=1,4W/m2K.
Ostakljenje se vrši sigurnosnim dvostrukim
IZO staklom lam(4+4)+12Argon90%+4Low-E,
sa koeficijentom prolaska topline Ug=1,1W/m2K.
Propisani koeficijenti toplinske vodljivosti
(Uw, Ug ) se dokazuju izvješćem o ispitivanju
od strane ovlaštenog laboratorija. Na stijenku
predvidjeti tipski podprofil za ugradnju
vanjske i unutarnje klupice. Zidarske
dimenzije otvora 100x215(+20) cm</t>
  </si>
  <si>
    <t>Poz 9</t>
  </si>
  <si>
    <t>Dobava i ugradnja stijenke sastavljene 
od donjeg fiksnog dijela, srednjeg
dvokrilnog prozora i nadsvjetla sa
dva jednokrilna prozora koje se otvara
na ventus mehanizam. Stijenka sadrži
aluminijsku roletu. Stijenka je
izrađena od višekomornih PVC profila,
kao SCHUCO CORONA CT70, s koeficijentom
prolaska topline najviše Uw=1,4W/m2K.
Ostakljenje se vrši sigurnosnim dvostrukim
IZO staklom lam(4+4)+12Argon90%+4Low-E,
sa koeficijentom prolaska topline Ug=1,1W/m2K.
Propisani koeficijenti toplinske vodljivosti
(Uw, Ug ) se dokazuju izvješćem o ispitivanju
od strane ovlaštenog laboratorija. Na stijenku
predvidjeti tipski podprofil za ugradnju
vanjske i unutarnje klupice. Zidarske
dimenzije otvora 190x255(+20) cm</t>
  </si>
  <si>
    <t>Poz 10</t>
  </si>
  <si>
    <t>Dobava i ugradnja stijenke sastavljene 
od jednokrilnih balkonskih vrata
( sa alu pragom ), bočnog fiksnog
dijela i nadsvjetla sa dva jednokrilna
prozora koje se otvara na ventus
mehanizam. Stijenka sadrži aluminijsku
roletu. Stijenka je
izrađena od višekomornih PVC profila,
kao SCHUCO CORONA CT70, s koeficijentom
prolaska topline najviše Uw=1,4W/m2K.
Ostakljenje se vrši sigurnosnim dvostrukim
IZO staklom lam(4+4)+12Argon90%+4Low-E,
sa koeficijentom prolaska topline Ug=1,1W/m2K.
Propisani koeficijenti toplinske vodljivosti
(Uw, Ug ) se dokazuju izvješćem o ispitivanju
od strane ovlaštenog laboratorija. Na stijenku
predvidjeti tipski podprofil za ugradnju
vanjske i unutarnje klupice. Zidarske
dimenzije otvora 174x255(+20) cm</t>
  </si>
  <si>
    <t>Poz 11</t>
  </si>
  <si>
    <t>Dobava i ugradnja stijenke sastavljene 
od dva jednokrilna prozora u sredini,
i dva fiksna dijela bočno. Stijenka sadrži
aluminijsku roletu iz dva dijela. Stijenka je
izrađena od višekomornih PVC profila,
kao SCHUCO CORONA CT70, s koeficijentom
prolaska topline najviše Uw=1,4W/m2K.
Ostakljenje se vrši sigurnosnim dvostrukim
IZO staklom lam(4+4)+12Argon90%+4Low-E,
sa koeficijentom prolaska topline Ug=1,1W/m2K.
Propisani koeficijenti toplinske vodljivosti
(Uw, Ug ) se dokazuju izvješćem o ispitivanju
od strane ovlaštenog laboratorija. Na stijenku
predvidjeti tipski podprofil za ugradnju
vanjske i unutarnje klupice. Zidarske
dimenzije otvora 400x160(+20) cm</t>
  </si>
  <si>
    <t>Poz 12</t>
  </si>
  <si>
    <t xml:space="preserve">kom </t>
  </si>
  <si>
    <t>Dobava i ugradnja stijenke sastavljene 
od dvokrilnih ulaznih vrata sa
nadsvjetlom. Vrata se otvaraju vani,
sadrže panik okov i automate za
samozatvaranje. Nadsvjetlo se otvara
na ventus mehanizam
Stijenka je izrađena od višekomornih
PVC profila, kao SCHUCO CORONA CT70,
s koeficijentom prolaska topline najviše
Uw=1,4W/m2K.
Ostakljenje se vrši sigurnosnim dvostrukim
IZO staklom lam(4+4)+12Argon90%+4Low-E,
sa koeficijentom prolaska topline Ug=1,1W/m2K.
Propisani koeficijenti toplinske vodljivosti
(Uw, Ug ) se dokazuju izvješćem o ispitivanju
od strane ovlaštenog laboratorija. Na stijenku
predvidjeti tipski podprofil za ugradnju
vanjske i unutarnje klupice. Zidarske
dimenzije otvora 195x300 cm</t>
  </si>
  <si>
    <t>Poz 13</t>
  </si>
  <si>
    <t>Dobava i ugradnja stijenke sastavljene 
od dvokrilnih ulaznih vrata sa
bočnim fiksnim dijelom i nadsvjetlom.
Vrata se otvaraju vani,
sadrže panik okov i automate za
samozatvaranje. Nadsvjetlo se otvara
na ventus mehanizam.
Stijenka je izrađena od višekomornih
PVC profila, kao SCHUCO CORONA CT70,
s koeficijentom prolaska topline najviše
Uw=1,4W/m2K.
Ostakljenje se vrši sigurnosnim dvostrukim
IZO staklom lam(4+4)+12Argon90%+4Low-E,
sa koeficijentom prolaska topline Ug=1,1W/m2K.
Propisani koeficijenti toplinske vodljivosti
(Uw, Ug ) se dokazuju izvješćem o ispitivanju
od strane ovlaštenog laboratorija. Na stijenku
predvidjeti tipski podprofil za ugradnju
vanjske i unutarnje klupice. Zidarske
dimenzije otvora 295x300 cm</t>
  </si>
  <si>
    <t>Poz 14</t>
  </si>
  <si>
    <t>Dobava i ugradnja tipske alu klupice
plastificirane u bijeloj boji, širine
28 cm sa PVC završecima</t>
  </si>
  <si>
    <t>Dobava i ugradnja samoljepivih PVC
lajsni širine 40 mm u bijeloj boji 
po obodu stolarije sa unutrašnje strane</t>
  </si>
  <si>
    <t>Ukupno vanjska PVC stolarija:</t>
  </si>
  <si>
    <t>6. LIMARSKI RADOVI</t>
  </si>
  <si>
    <t>Demontaža postojećih vertikalnih
i horizonralnih odvoda oborinskih voda</t>
  </si>
  <si>
    <t>Demontaža poklopnog lima parapetnog zida – vijenci sa pričvrsnim priborom razvijene širine 34 cm</t>
  </si>
  <si>
    <t>Demontaža zabatnog lima prema
susjednom objektu razvijene širine 32 cm</t>
  </si>
  <si>
    <t>Izrada i ugradnja vertikalnih odvoda oborinskih voda promjera Φ 100 od bijelog alu lima sa svim
potrebnim fazonskim elementima,
obujmicama i pričvrsnim priborom</t>
  </si>
  <si>
    <t>Izrada i ugradnja horizontalnog
odvoda oborinskih voda pravokutnog
presjeka 150x150 od bijelog alu
lima razvijene širine 75 cm, komplet
sa nosačima i završecima</t>
  </si>
  <si>
    <t>Izrada i ugradnja poklopnice parapetnog zida – vijenca od bijelog alu lima sa nosačima,
pričvrsnim priborom, razvijene širine 42 cm</t>
  </si>
  <si>
    <t>Izrada i ugradnja profiliranog zabatnog lima razvijene širine 32 cm sa svim pričvrsnim i montažnim priborom</t>
  </si>
  <si>
    <t>Ukupno limarski radovi:</t>
  </si>
  <si>
    <t>7. FASADERSKI RADOVI</t>
  </si>
  <si>
    <t>Dobava, postava i kasnija demontaža
fasadne skele oko objekta za vrijeme izvođenja fasaderskih radova. Skela u cijelosti treba biti
obložena zaštitnom mrežom.
Po završetku ugradnje skele potrebno je dostaviti atest za istu</t>
  </si>
  <si>
    <t>Obijanje nestabilnih i propalih dijelova žbuke na fasadi objekta do zdravih i čvrstih površina
konstruktivnih zidova</t>
  </si>
  <si>
    <t>Žbukanje dijelova fasade sa kojih je obijena žbuka uz prethodno odprašivanje, nanošenje mineral kvarcne podloge, cementnog
šprica i cementne žbuke. Novožbukane dijelove fasade poravnati sa postojećom žbukom</t>
  </si>
  <si>
    <t>Premazivanje svih površina na koje
se postavlja nova fasada mineral
kvarcnom impregnacijom</t>
  </si>
  <si>
    <t>Dobava i izrada vertikalne termo izolacije zidova. Izolacija je od povezanog sustava koji se sastoji od polimer cementnog ljepila kojim se lijepe fasadne lamele od kamene vune debljine 6 cm, a koje se dodatno pričvršćuju za fasadu PVC tiplima; tekstilno staklene mrežice utopljene u polimer cemento ljepilo sa pregletavanjem, impregnirajućeg sloja te silikatne završne dekorativne fasadne  žbuke granulacije 1,5 mm, zaribane strukture u tonu po izboru investitora</t>
  </si>
  <si>
    <t>Isto kao st 5 samo završna obrada dekorativno mozaična žbuka u tonu po izboru investitora</t>
  </si>
  <si>
    <t>Obrada fasadnih površina koje se termo ne obrađuju slojem polimer cementnog ljepila sa
utisnutom tekstilno staklenom mrežicom sa pregletavanjem, impregnirajućim slojem te
silikatne završne dekorativne fasadne žbuke granulacije 1,5 mm zaribane strukture
u tonu po izboru investitora</t>
  </si>
  <si>
    <t>Dobava i ugradnja PVC profiliranog
okapnog profila sa mrežicom</t>
  </si>
  <si>
    <t>Ukupno fasaderski radovi:</t>
  </si>
  <si>
    <t>8. OSTALI RADOVI</t>
  </si>
  <si>
    <t>Ukupno bojadisarski radovi:</t>
  </si>
  <si>
    <t>4. BOJADISARSKI RADOVI</t>
  </si>
  <si>
    <t>Napomena:</t>
  </si>
  <si>
    <t>Sva vanjska stolarija tijekom izvođenja
fasaderskih radova mora biti zaštićena,
a po završetku radova i očišćena.</t>
  </si>
  <si>
    <t xml:space="preserve"> - 85 x 210</t>
  </si>
  <si>
    <t xml:space="preserve"> - 95 x 210</t>
  </si>
  <si>
    <t xml:space="preserve"> - 105 x 210</t>
  </si>
  <si>
    <t>Izrada i ugradnja vrata izrađenih
od plastificiranih aluminijskih profila
u bijeloj boji sa ispunom od sendvič
panela opremljenih bravom, kvakama 
sa horizontalnom prečkom na
visini 90 cm od poda. Vrata dimenzija [cm]:</t>
  </si>
  <si>
    <t>Izrada samonivelirajuće mase preko betonske podloge kao priprema za postavu podne obloge</t>
  </si>
  <si>
    <t>Dobava i postava podne PVC obloge
Armstrong Royal – ili jednakovrijedne
drugog proizvođača, klase EN 649/EN ISO 10851, debljine 2 mm, specifične težine ne veće od 2900 g/m2, klase gorivosti BfI-S1 ili bolje.
Podnu oblogu lijepiti na pripremljenu podlogu po cijeloj površini sa varenjem međusobnih spojeva</t>
  </si>
  <si>
    <t>Dobava i postava PVC kutne letve
u tonu kao podna obloga</t>
  </si>
  <si>
    <t>Isto kao st 5 samo element dim 320x60x85 sa peterodijelnim elementom i elementom sa
četiri metaboks ladice sa usporivačima</t>
  </si>
  <si>
    <t>Dobava i ugradnja radnog elementa izrađenog od oplemenjene iverice dim 200x60x85. U element je ugrađeno inox korito sa cjedilnikom. Element je peterodijelni opremljen policama,
vratnicama, ručkicama, okovom te radnom plohom debljine 40 mm. Svi rubovi obrađeni ABS trakom U cijenu uključiti rubnu letvu na spoju  elementa i ker. pločica zida, kao i podnu zaštitnu letvu</t>
  </si>
  <si>
    <t>Izrada i ugradnja visećeg elementa izrađenog od oplemenjene  iverice dim 320x70x35 sa vratnicama, policama, ručkama i potrebnim
okovom. Svi rubovi obrađeni sa ABS trakama</t>
  </si>
  <si>
    <t>Isto kao st 7 samo element dim
200x70x35 sa vratnicama, policama,
ručkama i potrebnim okovom</t>
  </si>
  <si>
    <t>Dobava i ugradnja stopera vrata</t>
  </si>
  <si>
    <t>Dobava i ugradnja trakastih zavjesa na fasadne otvore u tonu i dezenu po izboru naručitelja sa mehanizmom za upravljanje</t>
  </si>
  <si>
    <t>Dobava i montaža spuštenog stropa
Sa ispunom od gipsanih ploča tip
CASOVOICE ili drugi jednako vrijedan dim 
600x600x10 mm postavljenih na ovješenu vidljivu konstrukciju u  bijeloj boji, komplet sa ovjesnim i prihvatnim priborom</t>
  </si>
  <si>
    <t>Isto kao st 11 samo sa ispunom od
Pleksiglasa debljine 5 mm mliječnog
Izgleda u prostoru čekaonice</t>
  </si>
  <si>
    <t xml:space="preserve"> -ventil PPR 20 ugradbeni inox kapa</t>
  </si>
  <si>
    <t xml:space="preserve"> -voda: PPR 20 sa fazonima</t>
  </si>
  <si>
    <t xml:space="preserve"> -odvod: PVC bešumna Φ 50</t>
  </si>
  <si>
    <t xml:space="preserve"> -zrak: PPR 20 sa fazonima</t>
  </si>
  <si>
    <r>
      <t xml:space="preserve"> -struja: PGP 3x2,5 mm</t>
    </r>
    <r>
      <rPr>
        <vertAlign val="superscript"/>
        <sz val="11"/>
        <color theme="1"/>
        <rFont val="Arial"/>
        <family val="2"/>
        <charset val="238"/>
      </rPr>
      <t>2</t>
    </r>
    <r>
      <rPr>
        <sz val="11"/>
        <color theme="1"/>
        <rFont val="Arial"/>
        <family val="2"/>
        <charset val="238"/>
      </rPr>
      <t xml:space="preserve"> PYF 10 mm</t>
    </r>
    <r>
      <rPr>
        <vertAlign val="superscript"/>
        <sz val="11"/>
        <color theme="1"/>
        <rFont val="Arial"/>
        <family val="2"/>
        <charset val="238"/>
      </rPr>
      <t>2</t>
    </r>
  </si>
  <si>
    <r>
      <t xml:space="preserve"> -međuveza: PGP 5x1,5 mm</t>
    </r>
    <r>
      <rPr>
        <vertAlign val="superscript"/>
        <sz val="11"/>
        <color theme="1"/>
        <rFont val="Arial"/>
        <family val="2"/>
        <charset val="238"/>
      </rPr>
      <t>2</t>
    </r>
  </si>
  <si>
    <t xml:space="preserve"> -šlic u betonu 25x10 cm</t>
  </si>
  <si>
    <t>Izrada instalacije za zubarsku stolicu: voda, odvodnja, struja, zrak; sa dobavom potrebnog materijala i potrebnim građevinskim radovima:</t>
  </si>
  <si>
    <t>Ukupno ostali radovi:</t>
  </si>
  <si>
    <t>REKAPITULACIJA</t>
  </si>
  <si>
    <t>DEMONTAŽE I RUŠENJA</t>
  </si>
  <si>
    <t>ZIDARSKI RADOVI</t>
  </si>
  <si>
    <t>IZOLATERSKI RADOVI</t>
  </si>
  <si>
    <t>BOJADISARSKI RADOVI</t>
  </si>
  <si>
    <t>VANJSKA PVC STOLARIJA</t>
  </si>
  <si>
    <t>LIMARSKI RADOVI</t>
  </si>
  <si>
    <t>FASADERSKI RADOVI</t>
  </si>
  <si>
    <t>OSTALI RADOVI</t>
  </si>
  <si>
    <t>UKUPNO (BEZ PDV-A):</t>
  </si>
  <si>
    <t>SVEUKUPNO (S PDV-OM):</t>
  </si>
  <si>
    <t>PDV (25%):</t>
  </si>
  <si>
    <t xml:space="preserve"> -međuveza: PVC Φ 50</t>
  </si>
  <si>
    <t>JEDINIČNA CIJENA (kn)</t>
  </si>
  <si>
    <t>UKUPNA CIJENA (kn)</t>
  </si>
  <si>
    <t>INSTALACIJA VODOVODA I KANALIZACIJE</t>
  </si>
  <si>
    <t>NAPOMENA:</t>
  </si>
  <si>
    <t>Jedinične cijene pojedinih stavki zaračunate su sa cjelokupnom vrijednosti materijala uključujući montažu, transport, prijenos, skele, izradu i zatvaranje zidnih i podnih usjeka i sl.</t>
  </si>
  <si>
    <t>1. UNUTARNJA VODOVODNA MREŽA</t>
  </si>
  <si>
    <t>1.</t>
  </si>
  <si>
    <t>Nabava, transport i ugradba, plastičnih  PPR cijevi za vodu i spojnog materijala (kao Wavin PPR ili drugi jednakovrijedan proizvod) za lokalni razvod sanitarne hladne, tople i cirkulacijske vode. Cijev je radne max. temparature 95°C (60°C pri 10 bara) i minimalnog nazivnog radnog tlaka 20 Bara (PN20). 
Instalacija se vrši sukladno prema DIN-u 1988, te higijenskim zahtjevima koji se reguliraju u propisima DINa 1988-2 i DINa 4753. Sustav mora biti u skladu sa HRN EN 15874-(1-4).
Po m’ cijevi uračuante obujmice kao i sav ostali materijal za pričvršćenja i ovjes cijevnog sustava te fazonski komadi.</t>
  </si>
  <si>
    <t>Hladna voda</t>
  </si>
  <si>
    <t xml:space="preserve"> ø25 (du=16,6)mm - DN15</t>
  </si>
  <si>
    <t xml:space="preserve">m' </t>
  </si>
  <si>
    <t xml:space="preserve"> ø32 (du=21,2)mm - DN20</t>
  </si>
  <si>
    <t xml:space="preserve"> ø40 (du=26,6)mm - DN25</t>
  </si>
  <si>
    <t>Topla voda</t>
  </si>
  <si>
    <t>Recirkulacija</t>
  </si>
  <si>
    <t>2.</t>
  </si>
  <si>
    <t>Nabava, doprema i ugradnja  izolacije horizontalnog i vertikalnog razvoda  hladne, tople vode i recirkulacije, toplinske vodljivosti izolacije 0,040 W/mK, debljine prema tehničkim uputama proizvođača. Izolacija kao Tubolit ili Plamaflex.</t>
  </si>
  <si>
    <t xml:space="preserve">DN15 - DG 9 mm  </t>
  </si>
  <si>
    <t xml:space="preserve">DN20 - DG 9 mm  </t>
  </si>
  <si>
    <t xml:space="preserve">DN25 - DG 9 mm  </t>
  </si>
  <si>
    <t>3.</t>
  </si>
  <si>
    <t>Dobava i montaža modularnog višefunkcijskog termostatskog cirkulacijskog ventila MTCV (tip B) u izvedbi bez pomoćne energije s automatskom dezinfekcijom  (uključiti termometar u dodatnoj opremi). MTCV je višenamjenski termostatski balans ventil koji uspostavlja toplinsku ravnotežu  u instalacijama tople vode održavanjem konstantne temperature u sustavu čime ograničava protok u cirkulacijskim cijevima na najmanju potrebnu razinu.</t>
  </si>
  <si>
    <t>DN25</t>
  </si>
  <si>
    <t>4.</t>
  </si>
  <si>
    <t>Nabava, doprema i ugradnja  slobodno protočnih zapornih ventila. Ventil se ugrađuje pred svakim izljevnim mjestom posebno za hladnu i toplu vodu - za umivaonike, sudoper.</t>
  </si>
  <si>
    <t>Obračun se vrši po komadu kompletno montiranog i ispitanog ventila:</t>
  </si>
  <si>
    <t>DN15</t>
  </si>
  <si>
    <t>5.</t>
  </si>
  <si>
    <t>Nabava, doprema i ugradnja kuglastog ventila</t>
  </si>
  <si>
    <t>Obračun se vrši po komadu komletno montiranog i ispitanog ventila:</t>
  </si>
  <si>
    <t>DN20</t>
  </si>
  <si>
    <t>6.</t>
  </si>
  <si>
    <t>Nabava, doprema i ugradnja troputnog regulacijskog mješajućeg ventila koji se montira pred spremnikom, sljedeće dimenzije:</t>
  </si>
  <si>
    <t>7.</t>
  </si>
  <si>
    <t>Nabava, doprema i ugradnja nepovratnog ventila</t>
  </si>
  <si>
    <t>koji se montira pred spremnikom, a sljedećih  dimenzija:</t>
  </si>
  <si>
    <t>8.</t>
  </si>
  <si>
    <t>Nabava, doprema i ugradnja reducir ventila - regulatora tlaka vode</t>
  </si>
  <si>
    <t>koji se montira pred spremnikom, sljedeće dimenzije:</t>
  </si>
  <si>
    <t>9.</t>
  </si>
  <si>
    <t>Nabava, doprema i ugradnja odvajača nečistoća</t>
  </si>
  <si>
    <t>10.</t>
  </si>
  <si>
    <t>Nabava, doprema i ugradnja sigurnosnog ventila</t>
  </si>
  <si>
    <t>11.</t>
  </si>
  <si>
    <r>
      <t xml:space="preserve">Nabava, doprema i ugradnja ekspanzijske posude proizvod ELBI Tip: </t>
    </r>
    <r>
      <rPr>
        <b/>
        <sz val="9"/>
        <rFont val="Arial"/>
        <family val="2"/>
        <charset val="238"/>
      </rPr>
      <t>D11-CE</t>
    </r>
    <r>
      <rPr>
        <sz val="9"/>
        <rFont val="Arial"/>
        <family val="2"/>
        <charset val="238"/>
      </rPr>
      <t xml:space="preserve"> koja se montira pred spremnikom ili drugi jednakovrijedan proizvod, sljedećih karakteristika:</t>
    </r>
  </si>
  <si>
    <t>V=11 l
početni tlak 3 bara
max. dozvoljeni tlak 10 bara</t>
  </si>
  <si>
    <t>12.</t>
  </si>
  <si>
    <r>
      <t xml:space="preserve">Nabava, doprema i ugradnja recirkulacijske pumpe proizvođača Grundfos Tip: </t>
    </r>
    <r>
      <rPr>
        <b/>
        <sz val="9"/>
        <rFont val="Arial"/>
        <family val="2"/>
        <charset val="238"/>
      </rPr>
      <t>ALPHA2 25-40 N 130</t>
    </r>
    <r>
      <rPr>
        <sz val="9"/>
        <rFont val="Arial"/>
        <family val="2"/>
        <charset val="238"/>
      </rPr>
      <t xml:space="preserve"> ili drugi jednakovrijedan proizvod, sljedećih karakteristika:</t>
    </r>
  </si>
  <si>
    <r>
      <rPr>
        <b/>
        <sz val="9"/>
        <rFont val="Arial"/>
        <family val="2"/>
        <charset val="238"/>
      </rPr>
      <t>Tekućina:</t>
    </r>
    <r>
      <rPr>
        <sz val="9"/>
        <rFont val="Arial"/>
        <family val="2"/>
        <charset val="238"/>
      </rPr>
      <t xml:space="preserve">
Dizana tekućina: Vruća voda za domaćinstva
Raspon temperature tekućine: 0 .. 110 °C
Temp. tekućine: 60 °C
Gustoća: 983.2 kg/m³
Kinematska viskoznost: 1 mm2/s
</t>
    </r>
    <r>
      <rPr>
        <b/>
        <sz val="9"/>
        <rFont val="Arial"/>
        <family val="2"/>
        <charset val="238"/>
      </rPr>
      <t>Tehnički:</t>
    </r>
    <r>
      <rPr>
        <sz val="9"/>
        <rFont val="Arial"/>
        <family val="2"/>
        <charset val="238"/>
      </rPr>
      <t xml:space="preserve">
Stvarno izračunati protok: 0.234 m³/h
Dobivena visina dizanja crpke: 2.057 m
TF klasa: 110
Odobrenja na natpisnoj pločici: VDE,GS,CE
</t>
    </r>
  </si>
  <si>
    <r>
      <rPr>
        <b/>
        <sz val="9"/>
        <rFont val="Arial"/>
        <family val="2"/>
        <charset val="238"/>
      </rPr>
      <t>Materijali:</t>
    </r>
    <r>
      <rPr>
        <sz val="9"/>
        <rFont val="Arial"/>
        <family val="2"/>
        <charset val="238"/>
      </rPr>
      <t xml:space="preserve">
Kućište crpke: Nehrđajući čelik
                         EN 1.4308
                         ASTM 351 CF8
Impeler:            PES 30%GF
</t>
    </r>
    <r>
      <rPr>
        <b/>
        <sz val="9"/>
        <rFont val="Arial"/>
        <family val="2"/>
        <charset val="238"/>
      </rPr>
      <t>Montaža:</t>
    </r>
    <r>
      <rPr>
        <sz val="9"/>
        <rFont val="Arial"/>
        <family val="2"/>
        <charset val="238"/>
      </rPr>
      <t xml:space="preserve">
Raspon temperature okoline: 0 .. 40 °C
Maksimalni radni tlak: 10 bar
Cijevni priključak: G 1 1/2
Nazivni tlak: PN 10
Ugradbena duljina: 130 mm</t>
    </r>
  </si>
  <si>
    <r>
      <rPr>
        <b/>
        <sz val="9"/>
        <rFont val="Arial"/>
        <family val="2"/>
        <charset val="238"/>
      </rPr>
      <t>Električni podaci:</t>
    </r>
    <r>
      <rPr>
        <sz val="9"/>
        <rFont val="Arial"/>
        <family val="2"/>
        <charset val="238"/>
      </rPr>
      <t xml:space="preserve">
Ulaz snage - P1:  3 .. 18 W
Frekvencija glavne mreže: 50 Hz
Nazivni napon: 1 x 230 V
Maksimalni utrošak struje: 0.04 .. 0.18 A
Klasa zaštite (IEC 34-5): X4D
Klasa izolacije (IEC 85): F</t>
    </r>
  </si>
  <si>
    <r>
      <rPr>
        <b/>
        <sz val="9"/>
        <rFont val="Arial"/>
        <family val="2"/>
        <charset val="238"/>
      </rPr>
      <t>Ostalo:</t>
    </r>
    <r>
      <rPr>
        <sz val="9"/>
        <rFont val="Arial"/>
        <family val="2"/>
        <charset val="238"/>
      </rPr>
      <t xml:space="preserve">
Energija (EEI):                               0.15
Neto masa:                                    2.01 kg
Bruto masa:                                   2.13 kg
Transportni volumen:                   3.64 m3</t>
    </r>
  </si>
  <si>
    <t xml:space="preserve"> -u kompletu s timer-om vremenskog uključivanja</t>
  </si>
  <si>
    <t>13.</t>
  </si>
  <si>
    <t>Iskop i zatrpavanje rova sa odvozom zemlje u zemljištu IV i V  kategorije za polaganje vodovodnih cijevi izvan objekta. Prosječna širina rova 40 cm, a dubina 80 cm. Obračun po m³ stvarno izvedenog iskopa zemlje u sraslom stanju.</t>
  </si>
  <si>
    <t xml:space="preserve">m³ </t>
  </si>
  <si>
    <t>14.</t>
  </si>
  <si>
    <t>Ispitivanje cjevovoda na tlak prema propisanim smjernicama. Punjenje cjevovoda vodom te tlačenje sa uporabom pumpe na tlak od 15 bar.</t>
  </si>
  <si>
    <t>komplet</t>
  </si>
  <si>
    <t>15.</t>
  </si>
  <si>
    <t>Ispiranje i dezinfekcija cjevovoda sa analizom vode od strane Zavoda za javno zdravstvo. U cijenu uračunata dobava Analitičkog izvješća o higijenskoj ispravnosti sanitarne vode.</t>
  </si>
  <si>
    <t>16.</t>
  </si>
  <si>
    <t xml:space="preserve">Sitni potrošni materijal vezan uz montažu  cjevovoda koji uključuje nosače, ovjese, čelične tiple, kisik, plin, elektrode, kudjelju i ostalo. </t>
  </si>
  <si>
    <t>obračun po broju sanitarnih sklopova</t>
  </si>
  <si>
    <t xml:space="preserve">1. UKUPNO UNUTARNJA VODOVODNA MREŽA </t>
  </si>
  <si>
    <t>Kn</t>
  </si>
  <si>
    <t>2. UNUTARNJA KANALIZACIJSKA MREŽA</t>
  </si>
  <si>
    <t xml:space="preserve">Dobava i polaganje kanalizacijskih cijevi za fekalnu kanalizaciju iz tvrdog PVC-a za instalaciju kanalizacije unutar objekta. Uključivo dobava i montaža fazonskih komada. Stavka obuhvaća međuđusobno spajanje cijevi na kolčak, brtvljenje gumenim brtvama, te ispitivanje na vodonepropusnost. </t>
  </si>
  <si>
    <t>PVC ND50</t>
  </si>
  <si>
    <t>m'</t>
  </si>
  <si>
    <t>PVC ND110</t>
  </si>
  <si>
    <t>Dobava i ugradnja fazonskih elemenata kanalizacjske intalacije. Komplet sa sitnim spojnim priborom, te sav ostali materijal potreban za pričvršćenje i vješanje cijevnog sustava .</t>
  </si>
  <si>
    <r>
      <t>luk          50x90</t>
    </r>
    <r>
      <rPr>
        <sz val="9"/>
        <rFont val="Calibri"/>
        <family val="2"/>
        <charset val="238"/>
      </rPr>
      <t>°</t>
    </r>
  </si>
  <si>
    <r>
      <t xml:space="preserve">               50x45</t>
    </r>
    <r>
      <rPr>
        <sz val="9"/>
        <rFont val="Calibri"/>
        <family val="2"/>
        <charset val="238"/>
      </rPr>
      <t>°</t>
    </r>
  </si>
  <si>
    <r>
      <t xml:space="preserve">               50x30</t>
    </r>
    <r>
      <rPr>
        <sz val="9"/>
        <rFont val="Calibri"/>
        <family val="2"/>
        <charset val="238"/>
      </rPr>
      <t>°</t>
    </r>
  </si>
  <si>
    <r>
      <t>luk         110x90</t>
    </r>
    <r>
      <rPr>
        <sz val="9"/>
        <rFont val="Calibri"/>
        <family val="2"/>
        <charset val="238"/>
      </rPr>
      <t>°</t>
    </r>
  </si>
  <si>
    <r>
      <t xml:space="preserve">              110x45</t>
    </r>
    <r>
      <rPr>
        <sz val="9"/>
        <rFont val="Calibri"/>
        <family val="2"/>
        <charset val="238"/>
      </rPr>
      <t>°</t>
    </r>
  </si>
  <si>
    <r>
      <t xml:space="preserve">              110x30</t>
    </r>
    <r>
      <rPr>
        <sz val="9"/>
        <rFont val="Calibri"/>
        <family val="2"/>
        <charset val="238"/>
      </rPr>
      <t>°</t>
    </r>
  </si>
  <si>
    <r>
      <t xml:space="preserve">              110x15</t>
    </r>
    <r>
      <rPr>
        <sz val="9"/>
        <rFont val="Calibri"/>
        <family val="2"/>
        <charset val="238"/>
      </rPr>
      <t>°</t>
    </r>
  </si>
  <si>
    <t>račva     50x50         kosa</t>
  </si>
  <si>
    <t xml:space="preserve">               50x50         ravna</t>
  </si>
  <si>
    <t xml:space="preserve">              110x110     kosa</t>
  </si>
  <si>
    <t xml:space="preserve">              110x50        kosa</t>
  </si>
  <si>
    <t>klizna     ø50</t>
  </si>
  <si>
    <t xml:space="preserve">               ø110</t>
  </si>
  <si>
    <t>redukcija   110x50</t>
  </si>
  <si>
    <t>Dobava i ugradba PVC podnih sifona za kupaonice i podrumske prostorije. Podni sifon je plitke izvedbe (75mm), a kao proizvod Advantix-Viega ili drugi jednakovrijedni proizvod. Uključivo sa pravokutnom rešetkom iz plemenitog metala dimenzije 100x100, O prstenom te suhim zatvaračem.</t>
  </si>
  <si>
    <t>DN50mm sa horizontalnim izljevom i zaporom za miris</t>
  </si>
  <si>
    <t>Ugradbeni sifon za spoj odvodnje kondenzata na sistem odvodnje, sa plastičnim elementom za brtvljenje u slučaju isparavanja, proizvod kao "Hutterer Lechner" tip HL 138 ili jednakovrijedan proizvod.</t>
  </si>
  <si>
    <t>Sitni ovjesni i pričvrsni materijal.</t>
  </si>
  <si>
    <t>Ispitivanje instalacije kanalizacije na funkcionalnost i vodonepropusnost sa dobavom Zapisnika o provedenom ispitivanju vodonepropusnosti instalacije.</t>
  </si>
  <si>
    <t xml:space="preserve">2. SVEUKUPNO UNUTARNJA KANALIZACIJSKA MREŽA </t>
  </si>
  <si>
    <t>3. SANITARNA OPREMA</t>
  </si>
  <si>
    <t xml:space="preserve">Dobava i ugradba umivaonika za konzolnu ugradnju od keramike I klase (VILLEROY@BOCH, DOLOMITE ili drugi jednakovrijedan proizvod), boje i tipa prema izboru investitora ili projektanta interijera. Kompletirano sa:
- odvodnim poniklovanim ø32 sifonom,
- stojećom baterijom za priključak na vodovodnu instalaciju, kutnim ventilom ND15.
Komplet ugrađeno i spremno za uporabu. </t>
  </si>
  <si>
    <t>umivaonik dim. 55x45 cm</t>
  </si>
  <si>
    <t xml:space="preserve">Dobava i ugradba WC sustava koji se sastoji od  WC školjke sa podnim izljevom  od keramike, kompletirano sa demontažnim sjedalom sa poklopcem I nadžbuknim niskomontažnim  vodokotlićem .Uključivo sa : 
</t>
  </si>
  <si>
    <t xml:space="preserve"> - integriranim kutnim ventilom priključka vode ½”
 -odvodnim koljenom ø90/110 sa zvučnoizoliranom obujmicom spojnim komadom za WC školjku I manžetom, I vijcima </t>
  </si>
  <si>
    <t>Komplet sve ugrađeno i spremno za uporabu.</t>
  </si>
  <si>
    <t xml:space="preserve">Dobava i ugradnja opreme za kuhinjske sudopere :
-jednoručne stojeće mješalice za sudoper s pomičnom izljevnom cijevi. 
</t>
  </si>
  <si>
    <t>-izljevni sifon za jednodjelni sudoper</t>
  </si>
  <si>
    <t>Dobava i ugradnja sanitarne galanterije u sanitarnim čvorovima.</t>
  </si>
  <si>
    <t xml:space="preserve"> - WC četka u inox tubi</t>
  </si>
  <si>
    <t xml:space="preserve"> - držač WC papira u listićima</t>
  </si>
  <si>
    <t xml:space="preserve"> - držač tekućeg sapuna</t>
  </si>
  <si>
    <t xml:space="preserve"> - držač papira za ruke</t>
  </si>
  <si>
    <t xml:space="preserve"> - ogledalo dim. 80x60 sa nosačima</t>
  </si>
  <si>
    <t>Dobava i ugradnja  WC sustava namjenjenog osobama s invaliditetom  koji se sastoji od konzolne WC školjke od keramike za invalide.</t>
  </si>
  <si>
    <t>Dobava i ugradnja  demontažnog PVC sjedala  bez poklopca montažnog elementa za invalidsku WC školjku.</t>
  </si>
  <si>
    <t xml:space="preserve">Dobava i ugradnja  montažnog elementa za invalidsku WC školjku visine ugradnje 112 cm a montirano kao DUOFIX –GEBERIT sistem ili drugi jednakovrijedni proizvod koji uključuje i: 
-  komplet s niskošumnim ugradbenim vodokotlićem (6 lit). Instalacijski element samonosiv za ugradnju u suhomontažnu predzidnu konstrukciju obloženu gipskartonskim pločama, komplet s integriranim kutnim ventilom priključka vode ½", niskošumnim uljevnim ventilom, odvodnim koljenom d90/110 mm sa zvučno izoliranom ubujmicom, spojnim komadom za WC školjku s brtvenim manžetama i setom zvučne izolacije, vijcima za učvršćenje keramike i svim potrebnim priborom za ugradnju prema uputama proizvođača.  
</t>
  </si>
  <si>
    <t>Dobava i ugradnja  obostranih zidnih držača za invalide (fiksni i sklopivi) montažnim elementima za učvršćenje držača i svim potrebnim priborom za ugradnju prema uputama proizvođača.</t>
  </si>
  <si>
    <t>Dobava i ugradba ugradbenog bolničko-invalidskog umivaonika dim. 60x45cm od keramike I klase (PARACEELSUS, REHAB ili sl.), boje i tipa prema izboru investitora ili projektanta interijera a sa horizontalnim odvodom. Uključivo s:
- zidnom jednoručnom poniklovanom mješalicom za umivaonik,s lančićem I čepom spojeno na odvod vode,
-zidnim ogledalom veliličine cca 50x40 cm sa etažerom , zidnog dispeserom za tekući sapun ,držač papirnatih ručnika te  metalna košara za otpake sa nožnim  otvaranjem .</t>
  </si>
  <si>
    <t xml:space="preserve">Komplet ugrađeno i spremno za uporabu. Ugradba u invalidski sanitarni prostor. </t>
  </si>
  <si>
    <t xml:space="preserve">3. UKUPNO SANITARNA OPREMA </t>
  </si>
  <si>
    <t xml:space="preserve">4. GRAĐEVINSKA PRIPOMOČ I  RADOVI </t>
  </si>
  <si>
    <t xml:space="preserve">Izrada i obrada prodora vodovodnih cjevi kroz zidove. Uključivo sa potpunom obradom istih nakon izvršene montaže. </t>
  </si>
  <si>
    <t>-prodor kroz zid</t>
  </si>
  <si>
    <t xml:space="preserve">Izrada šliceva u zidu i podu za postavljanje horizontalnih i vertikalnih cijevnih priključaka vodovodnih i fekalnih cijevi. </t>
  </si>
  <si>
    <t>Dimenzije šliceva su 6x8 cm - vodovodne cijevi</t>
  </si>
  <si>
    <t>Dimenzije šliceva su 10x10 cm -fekalne cijevi</t>
  </si>
  <si>
    <t>Dimenzije šliceva su 15x15 cm -fekalne cijevi</t>
  </si>
  <si>
    <t xml:space="preserve">Izrada nacrta građevinskih detalja iz prethodnih stavki uz nužne  proračune i dokaznice mjera. 
</t>
  </si>
  <si>
    <t>Projektantski nadzor nad izvedbom predmetnih radova</t>
  </si>
  <si>
    <t xml:space="preserve">4. UKUPNO GRAĐEVINSKA PRIPOMOČ I  RADOVI </t>
  </si>
  <si>
    <t xml:space="preserve">  REKAPITULACIJA </t>
  </si>
  <si>
    <t xml:space="preserve">SVEUKUPNO </t>
  </si>
  <si>
    <t>PDV 25%</t>
  </si>
  <si>
    <t xml:space="preserve">UKUPNO </t>
  </si>
  <si>
    <t>Rbr.</t>
  </si>
  <si>
    <t xml:space="preserve">Opis stavke </t>
  </si>
  <si>
    <t>Mjera</t>
  </si>
  <si>
    <t>Količina</t>
  </si>
  <si>
    <t>Jed.cijena</t>
  </si>
  <si>
    <t>Ukupno</t>
  </si>
  <si>
    <t>TROŠKOVNIK GRIJANJA, HLAĐENJA I VENTILACIJE</t>
  </si>
  <si>
    <t>A</t>
  </si>
  <si>
    <t>KLIMATIZACIJA</t>
  </si>
  <si>
    <t>A1.</t>
  </si>
  <si>
    <t>KLIMATIZACIJA - opća ambulanta</t>
  </si>
  <si>
    <t>Zrakom hlađena jedinica VRF sustava (Variable Refrigerant Flow) optimizirana za sezonsku učinkovitost za vanjsku ili unutarnju ugradnju u izvedbi toplinske pumpe s ugrađenim hermetičkim kompresorima i izmjenjivačem. Serija vanjskih jedinica s povećanom sezonskom učinkovitosti osigurava efikasniji rad pri parcijalnom opterećenju, te manju potrošnju električne energije tijekom rada, ali i u Standby modu.</t>
  </si>
  <si>
    <t xml:space="preserve">Maksimalna dozvoljena ukupna duljina cijevnog razvoda iznosi 1000 metara u jednom smjeru uz ograničenja navedena u uputama proizvođača. Dozvoljena udaljenost između vanjske jedinice i najudaljenije unutarnje jedinice iznosi 165 m. Maksimalna dozvoljena visinska razlika između vanjske i unutarnje jedinice iznosi 90 m uz ograničenja prema uputama proizvođača. Dozvoljena udaljenost od prve račve (refnet jointa) do zadnje unutarnje jedinice spojene na navedenu vanjsku jedinicu iznosi 40 metara (maksimalno  moguće 90m uz povećanje promjera cijevi za tekuću fazu). Konstrukcija: jedinice su modularne izvedbe s osnovnim nosivim okvirom i galvaniziranim čeličnim panelima s odgovarajućom zaštitom za vanjsku i unutarnju ugradnju. Do veličine 56 kW jedinice mogu biti u izvedbi 1 modula, a veće u izvedbi sastavljene od dva ili tri modula. Svi moduli imaju istu visinu i istu dubinu što omogućuje jednostavnu instalaciju u redovima. </t>
  </si>
  <si>
    <r>
      <t xml:space="preserve">Izmjenjivač topline: Visoko učinkoviti kondenzator / isparivač optimiziran je za rad sa R410a. Kompaktna konstrukcija protusmjernog izmjenjivača sa HI-X bakrenim cijevima zahtjeva minimalnu količinu rashladnog medija u sustavu te omogućava </t>
    </r>
    <r>
      <rPr>
        <b/>
        <sz val="10"/>
        <rFont val="Arial"/>
        <family val="2"/>
        <charset val="238"/>
      </rPr>
      <t>kontinuirano grijanje</t>
    </r>
    <r>
      <rPr>
        <sz val="10"/>
        <rFont val="Arial"/>
        <family val="2"/>
        <charset val="238"/>
      </rPr>
      <t xml:space="preserve"> prilikom rada u defrostu. Aluminijske lamele kondenzatora / isparivača na vanjskoj jedinici su zaštićene specijalnim plastičnim premazom protiv korozije, slane atmosfere, kiselih kiša i sl. u svrhu produženja vijeka trajanja.  Veća učinkovitost izmjene topline zahvaljujući novom </t>
    </r>
    <r>
      <rPr>
        <b/>
        <sz val="10"/>
        <rFont val="Arial"/>
        <family val="2"/>
        <charset val="238"/>
      </rPr>
      <t>BSCC</t>
    </r>
    <r>
      <rPr>
        <sz val="10"/>
        <rFont val="Arial"/>
        <family val="2"/>
        <charset val="238"/>
      </rPr>
      <t xml:space="preserve"> (Bottom SubCool Circuit)</t>
    </r>
    <r>
      <rPr>
        <b/>
        <sz val="10"/>
        <rFont val="Arial"/>
        <family val="2"/>
        <charset val="238"/>
      </rPr>
      <t xml:space="preserve"> </t>
    </r>
    <r>
      <rPr>
        <sz val="10"/>
        <rFont val="Arial"/>
        <family val="2"/>
        <charset val="238"/>
      </rPr>
      <t xml:space="preserve">krugu za optimalnu distribuciju radnog medija. </t>
    </r>
  </si>
  <si>
    <t xml:space="preserve">Ventilator: Jedinice imaju eksterni statički tlak ventilatora od 30/60 Pa te su prikladne i za unutarnju ugradnju. Moduli do 40 kW imaju jedan aksijalni ventilator, dok moduli od 45 - 56 kW imaju dva. Lopatice ventilatora su posebno projektirane za tihi rad i prilagođene radu pri parcijalnom opterećenju sustava. Zrak se uzima sa bočnih strana vanjske jedinice, a izbacuje vertikalno prema gore kroz zaštitnu rešetku. </t>
  </si>
  <si>
    <r>
      <t xml:space="preserve">Kompresor: zvučno izolirani G-tip hermetički scroll kompresori s ugrađenim motorom optimizirani za rad sa R410A. Sve zaštitne funkcije kao kontrola povrata ulja, zagrijavanje, elektro i termička zaštita su kontrolirane preko mikroprocesorskog regulatora. Rashladni krug: Jedinice rade sa rashladnim medijem R410a. Sustav ima </t>
    </r>
    <r>
      <rPr>
        <b/>
        <sz val="10"/>
        <rFont val="Arial"/>
        <family val="2"/>
        <charset val="238"/>
      </rPr>
      <t>ETC funkciju kontrole</t>
    </r>
    <r>
      <rPr>
        <sz val="10"/>
        <rFont val="Arial"/>
        <family val="2"/>
        <charset val="238"/>
      </rPr>
      <t xml:space="preserve"> temperature isparavanja koja omogućuje smanjenje potrošnje energije i povećava ugodu korisniku. Dostupna je i funkcija promjene prioriteta učinkovitosti ili kapaciteta na Dip SWITCH-u vanjske jedinice. 
Rashladni krug uključuje kolektor, filter i separator ulja. Kompaktna konstrukcija dvozonskog izmjenjivača s aluminijskom</t>
    </r>
    <r>
      <rPr>
        <b/>
        <sz val="10"/>
        <rFont val="Arial"/>
        <family val="2"/>
        <charset val="238"/>
      </rPr>
      <t xml:space="preserve"> FLAT TUBE</t>
    </r>
    <r>
      <rPr>
        <sz val="10"/>
        <rFont val="Arial"/>
        <family val="2"/>
        <charset val="238"/>
      </rPr>
      <t xml:space="preserve"> tehnologijom veće površine izmjene topline zahtjeva minimalnu količinu rashladnog medija u sustavu i omogućava mnogo veću sezonsku učinkovitost te osigurano kontinuirano grijanje prilikom rada u defrostu i operacije povratka ulja. </t>
    </r>
  </si>
  <si>
    <t>Jedinice su vakumirane i prednapunjene rashladnim medijem. Jedinice ne zahtjevaju instalaciju dodatne cijevi za izjednačenje tlaka ulja. Regulacija: ugrađeni su presostati visokog i niskog tlaka, osjetnici temperature rashladnog medija, temperature ulja, temperature izmjenjivača i vanjske temperature. Jedinica je opremljena on/off ventilima na parnoj i tekućinskoj fazi i servisnim ventilima.  Sve funkcije su upravljane preko ugrađenog mikroprocesora.</t>
  </si>
  <si>
    <t xml:space="preserve">Mikroprocesor: osnovne funkcije su kontinuirana regulacija učinka kompresora, izjednačavanje tlaka ulja, kontrola povrata ulja, auto restart (nakon nestanka ili prekida napajanja), automatsko prepoznavanje i adresiranje svih unutarnjih jedinica putem komunikacijske veze M Net. Individualno podesive funkcije: Low - Noise operation - rad sa smanjenim kapacitetom u svrhu snižavanja buke u određeno vrijeme, noćni režim rada (dva stupnja); i-Demand - funkcija koja omogućava ograničavanje maksimalne priključne snage u svrhu limitiranja potrošnje u kritičnom razdoblju (tzv. pik). </t>
  </si>
  <si>
    <t>Samoispitivanje vanjskih i unutarnjih jedinica putem M Net mreže preko dodatnog servisnog alata MN tool je dostupno. Jedinice su opremljene funkcijom očitanja količine rashladnog medija direktno na vanjskoj jedinici putem servisnog alata.</t>
  </si>
  <si>
    <r>
      <t>Kapacitet hlađenja (t</t>
    </r>
    <r>
      <rPr>
        <vertAlign val="subscript"/>
        <sz val="10"/>
        <rFont val="Arial"/>
        <family val="2"/>
        <charset val="238"/>
      </rPr>
      <t>v</t>
    </r>
    <r>
      <rPr>
        <sz val="10"/>
        <rFont val="Arial"/>
        <family val="2"/>
        <charset val="238"/>
      </rPr>
      <t xml:space="preserve"> = 35 °C, t</t>
    </r>
    <r>
      <rPr>
        <vertAlign val="subscript"/>
        <sz val="10"/>
        <rFont val="Arial"/>
        <family val="2"/>
        <charset val="238"/>
      </rPr>
      <t>p</t>
    </r>
    <r>
      <rPr>
        <sz val="10"/>
        <rFont val="Arial"/>
        <family val="2"/>
        <charset val="238"/>
      </rPr>
      <t xml:space="preserve"> = 27 °C, 50% r.v.)</t>
    </r>
  </si>
  <si>
    <r>
      <t>Q</t>
    </r>
    <r>
      <rPr>
        <vertAlign val="subscript"/>
        <sz val="10"/>
        <rFont val="Arial"/>
        <family val="2"/>
        <charset val="238"/>
      </rPr>
      <t>h</t>
    </r>
    <r>
      <rPr>
        <sz val="10"/>
        <rFont val="Arial"/>
        <family val="2"/>
        <charset val="238"/>
      </rPr>
      <t xml:space="preserve"> = 22,4 kW</t>
    </r>
  </si>
  <si>
    <r>
      <t>Kapacitet grijanja (t</t>
    </r>
    <r>
      <rPr>
        <vertAlign val="subscript"/>
        <sz val="10"/>
        <rFont val="Arial"/>
        <family val="2"/>
        <charset val="238"/>
      </rPr>
      <t>v</t>
    </r>
    <r>
      <rPr>
        <sz val="10"/>
        <rFont val="Arial"/>
        <family val="2"/>
        <charset val="238"/>
      </rPr>
      <t xml:space="preserve"> = 7 °C,  t</t>
    </r>
    <r>
      <rPr>
        <vertAlign val="subscript"/>
        <sz val="10"/>
        <rFont val="Arial"/>
        <family val="2"/>
        <charset val="238"/>
      </rPr>
      <t>p</t>
    </r>
    <r>
      <rPr>
        <sz val="10"/>
        <rFont val="Arial"/>
        <family val="2"/>
        <charset val="238"/>
      </rPr>
      <t xml:space="preserve"> = 20 °C, 50% r.v.)</t>
    </r>
  </si>
  <si>
    <r>
      <t>Q</t>
    </r>
    <r>
      <rPr>
        <vertAlign val="subscript"/>
        <sz val="10"/>
        <rFont val="Arial"/>
        <family val="2"/>
        <charset val="238"/>
      </rPr>
      <t>gr</t>
    </r>
    <r>
      <rPr>
        <sz val="10"/>
        <rFont val="Arial"/>
        <family val="2"/>
        <charset val="238"/>
      </rPr>
      <t xml:space="preserve"> = 25,0  kW</t>
    </r>
  </si>
  <si>
    <r>
      <t>Kompresor:  Inverter scroll hermetic, N</t>
    </r>
    <r>
      <rPr>
        <vertAlign val="subscript"/>
        <sz val="10"/>
        <rFont val="Arial"/>
        <family val="2"/>
        <charset val="238"/>
      </rPr>
      <t>el</t>
    </r>
    <r>
      <rPr>
        <sz val="10"/>
        <rFont val="Arial"/>
        <family val="2"/>
        <charset val="238"/>
      </rPr>
      <t xml:space="preserve"> = 5,6 kW      </t>
    </r>
  </si>
  <si>
    <t>Apsorbirana snaga: hlađenje : 5,09 kW</t>
  </si>
  <si>
    <t xml:space="preserve">                             grijanje   : 5,54 kW</t>
  </si>
  <si>
    <t>Napajanje: 3 Ph / 380 - 400 - 415 V / 50 Hz</t>
  </si>
  <si>
    <t>Jakost struje - hlađenje: 8,7 - 8,3 - 8,0 A</t>
  </si>
  <si>
    <t xml:space="preserve">                     - grijanje: 9,6 - 9,1 - 8,8 A</t>
  </si>
  <si>
    <t>Stupanj energetske učinkovitosti: EER = 4,31</t>
  </si>
  <si>
    <t xml:space="preserve">                                                 COP = 4,36</t>
  </si>
  <si>
    <t>Stupanj sezonske energetske učinkovitosti: SEER* = 6,52</t>
  </si>
  <si>
    <t xml:space="preserve">                                                                SCOP* = 3,90</t>
  </si>
  <si>
    <t>Europski sezonski omjer energetske učinkovitosti: ESEER** = 7,30</t>
  </si>
  <si>
    <t>Standardno područje rada:</t>
  </si>
  <si>
    <t>hlađenje: - 5 °C do + 52 °C vanjske temperature DB</t>
  </si>
  <si>
    <t>grijanje:  - 20 °C do +15,5 °C vanjske temperature WB</t>
  </si>
  <si>
    <t>Dimenzije V × Š × D [mm]: 1710 × 920 × 740</t>
  </si>
  <si>
    <r>
      <t>Kol. zraka: 10 500 m</t>
    </r>
    <r>
      <rPr>
        <vertAlign val="superscript"/>
        <sz val="10"/>
        <rFont val="Arial"/>
        <family val="2"/>
        <charset val="238"/>
      </rPr>
      <t>3</t>
    </r>
    <r>
      <rPr>
        <sz val="10"/>
        <rFont val="Arial"/>
        <family val="2"/>
        <charset val="238"/>
      </rPr>
      <t>/h</t>
    </r>
  </si>
  <si>
    <t xml:space="preserve">Snaga venilatora: 1 x 0,92 kW     </t>
  </si>
  <si>
    <t xml:space="preserve">Razina zvučnog tlaka: 57 dB  </t>
  </si>
  <si>
    <t>Priključak - tekuća faza: 9,52 mm</t>
  </si>
  <si>
    <t>Priključak - plinovita faza: 22,2 mm</t>
  </si>
  <si>
    <t>Masa uređaja: 208 kg</t>
  </si>
  <si>
    <t>Rashladni medij: R410A</t>
  </si>
  <si>
    <t>Proizvod kao MITSUBISHI  ELECTRIC ili jednakovrijedan</t>
  </si>
  <si>
    <r>
      <t xml:space="preserve">Tip: </t>
    </r>
    <r>
      <rPr>
        <b/>
        <sz val="10"/>
        <rFont val="Arial"/>
        <family val="2"/>
        <charset val="238"/>
      </rPr>
      <t>PUHY-EP200YLM-A1</t>
    </r>
  </si>
  <si>
    <t>kom.</t>
  </si>
  <si>
    <t>Unutarnja jedinica VRF sustava kazetne izvedbe sa 4-stranim ispuhom, te donjom ukrasnom maskom, predviđena za ugradnju u spušteni strop. Jedinica je opremljena pumpom kondenzata (dobava 850 mm), ventilatorom, izmjenjivačem topline s direktnom ekspanzijom freona, elektronskim ekspanzijskim ventilom, te svim potrebnim elementima za zaštitu, kontrolu i regulaciju uređaja i temperature, slijedećih tehničkih značajki:</t>
  </si>
  <si>
    <t xml:space="preserve">- učinak hlađenja Qh=2,8 kW </t>
  </si>
  <si>
    <t xml:space="preserve">- učinak grijanja Qg= 3,2 kW </t>
  </si>
  <si>
    <t xml:space="preserve">- apsorbirana snaga: 0,05 kW </t>
  </si>
  <si>
    <t>- nivo buke: 28 - 31 - 37  dB(A)</t>
  </si>
  <si>
    <t>- količina zraka: V=8 - 9 -10 m3/min</t>
  </si>
  <si>
    <t>- dimenzije jedinice  [mm]: Š × V × D = 208(20) × 570(650) × 570(650)</t>
  </si>
  <si>
    <t>- masa jedinice : 15,5 (3) kg</t>
  </si>
  <si>
    <t>uključivo:</t>
  </si>
  <si>
    <t>- filter zraka PP Honeycomb fabric</t>
  </si>
  <si>
    <t>- crpka kondenzata</t>
  </si>
  <si>
    <r>
      <t xml:space="preserve">Tip: </t>
    </r>
    <r>
      <rPr>
        <b/>
        <sz val="10"/>
        <rFont val="Arial"/>
        <family val="2"/>
        <charset val="238"/>
      </rPr>
      <t>PLFY-P25VCM-E2</t>
    </r>
  </si>
  <si>
    <t>Unutarnja jedinica VRF sustava kazetne izvedbe sa 4-stranim ispuhom, te donjom maskom, predviđena za ugradnju u spušteni strop. Jedinica je opremljena pumpom kondenzata (dobava 850 mm), ventilatorom, izmjenjivačem topline s direktnom ekspanzijom freona, elektronskim ekspanzijskim ventilom, te svim potrebnim elementima za zaštitu, kontrolu i regulaciju uređaja i temperature, sljedećih tehničkih značajki:</t>
  </si>
  <si>
    <r>
      <t>- učinak hlađenja: Q</t>
    </r>
    <r>
      <rPr>
        <vertAlign val="subscript"/>
        <sz val="10"/>
        <rFont val="Arial"/>
        <family val="2"/>
        <charset val="238"/>
      </rPr>
      <t>h</t>
    </r>
    <r>
      <rPr>
        <sz val="10"/>
        <rFont val="Arial"/>
        <family val="2"/>
        <charset val="238"/>
      </rPr>
      <t xml:space="preserve"> = 5,6 kW </t>
    </r>
  </si>
  <si>
    <r>
      <t>- učinak grijanja:   Q</t>
    </r>
    <r>
      <rPr>
        <vertAlign val="subscript"/>
        <sz val="10"/>
        <rFont val="Arial"/>
        <family val="2"/>
        <charset val="238"/>
      </rPr>
      <t>g</t>
    </r>
    <r>
      <rPr>
        <sz val="10"/>
        <rFont val="Arial"/>
        <family val="2"/>
        <charset val="238"/>
      </rPr>
      <t xml:space="preserve"> = 6,3 kW </t>
    </r>
  </si>
  <si>
    <t>- napajanje: 1 Ph / 220 -240 V / 50 Hz</t>
  </si>
  <si>
    <t xml:space="preserve">- apsorbirana snaga: 0,04 kW </t>
  </si>
  <si>
    <t>- razina zvučnog tlaka: 27 - 28 - 30 - 31 dB(A)</t>
  </si>
  <si>
    <r>
      <t>- količina zraka: V = 12 - 13 - 14 - 16 m</t>
    </r>
    <r>
      <rPr>
        <vertAlign val="superscript"/>
        <sz val="10"/>
        <rFont val="Arial"/>
        <family val="2"/>
        <charset val="238"/>
      </rPr>
      <t>3</t>
    </r>
    <r>
      <rPr>
        <sz val="10"/>
        <rFont val="Arial"/>
        <family val="2"/>
        <charset val="238"/>
      </rPr>
      <t>/min</t>
    </r>
  </si>
  <si>
    <t>- dimenzije jedinice  (maske) [mm]: V × Š × D = 258(35) × 840(950) × 840(950)</t>
  </si>
  <si>
    <t>- masa jedinice (maske) : 22 (6) kg</t>
  </si>
  <si>
    <t>- filter zraka PP Honeycomb tkanina</t>
  </si>
  <si>
    <r>
      <t xml:space="preserve">Tip: </t>
    </r>
    <r>
      <rPr>
        <b/>
        <sz val="10"/>
        <rFont val="Arial"/>
        <family val="2"/>
        <charset val="238"/>
      </rPr>
      <t>PLFY-P50VBM-E</t>
    </r>
  </si>
  <si>
    <r>
      <t>- učinak hlađenja: Q</t>
    </r>
    <r>
      <rPr>
        <vertAlign val="subscript"/>
        <sz val="10"/>
        <rFont val="Arial"/>
        <family val="2"/>
        <charset val="238"/>
      </rPr>
      <t>h</t>
    </r>
    <r>
      <rPr>
        <sz val="10"/>
        <rFont val="Arial"/>
        <family val="2"/>
        <charset val="238"/>
      </rPr>
      <t xml:space="preserve"> = 7,1 kW </t>
    </r>
  </si>
  <si>
    <r>
      <t>- učinak grijanja:   Q</t>
    </r>
    <r>
      <rPr>
        <vertAlign val="subscript"/>
        <sz val="10"/>
        <rFont val="Arial"/>
        <family val="2"/>
        <charset val="238"/>
      </rPr>
      <t>g</t>
    </r>
    <r>
      <rPr>
        <sz val="10"/>
        <rFont val="Arial"/>
        <family val="2"/>
        <charset val="238"/>
      </rPr>
      <t xml:space="preserve"> = 8,0 kW </t>
    </r>
  </si>
  <si>
    <t>- razina zvučnog tlaka: 28 - 29 - 30 - 32 dB(A)</t>
  </si>
  <si>
    <r>
      <t>- količina zraka: V = 14 - 15 - 16 - 18 m</t>
    </r>
    <r>
      <rPr>
        <vertAlign val="superscript"/>
        <sz val="10"/>
        <rFont val="Arial"/>
        <family val="2"/>
        <charset val="238"/>
      </rPr>
      <t>3</t>
    </r>
    <r>
      <rPr>
        <sz val="10"/>
        <rFont val="Arial"/>
        <family val="2"/>
        <charset val="238"/>
      </rPr>
      <t>/min</t>
    </r>
  </si>
  <si>
    <t>- dimenzije jedinice (maske) [mm]: V × Š × D = 258(35) × 840(950) × 840(950)</t>
  </si>
  <si>
    <t>- masa jedinice (maske): 23 (6) kg</t>
  </si>
  <si>
    <r>
      <t xml:space="preserve">Tip: </t>
    </r>
    <r>
      <rPr>
        <b/>
        <sz val="10"/>
        <rFont val="Arial"/>
        <family val="2"/>
        <charset val="238"/>
      </rPr>
      <t>PLFY-P63VBM-E</t>
    </r>
  </si>
  <si>
    <t>Unutarnja jedinica VRF sustava kazetne izvedbe sa 2-stranim ispuhom, sa donjom ukrasnom maskom, predviđena za ugradnju u spušteni strop. Jedinica je opremljena pumpom kondenzata (dobava 583 mm), ventilatorom, izmjenjivačem topline s direktnom ekspanzijom freona, elektronskim ekspanzijskim ventilom, te svim potrebnim elementima za zaštitu, kontrolu i regulaciju uređaja i temperature, sljedećih tehničkih značajki:</t>
  </si>
  <si>
    <r>
      <t>- učinak hlađenja: Q</t>
    </r>
    <r>
      <rPr>
        <vertAlign val="subscript"/>
        <sz val="10"/>
        <rFont val="Arial"/>
        <family val="2"/>
        <charset val="238"/>
      </rPr>
      <t>h</t>
    </r>
    <r>
      <rPr>
        <sz val="10"/>
        <rFont val="Arial"/>
        <family val="2"/>
        <charset val="238"/>
      </rPr>
      <t xml:space="preserve"> = 2,2 kW </t>
    </r>
  </si>
  <si>
    <r>
      <t>- učinak grijanja:  Q</t>
    </r>
    <r>
      <rPr>
        <vertAlign val="subscript"/>
        <sz val="10"/>
        <rFont val="Arial"/>
        <family val="2"/>
        <charset val="238"/>
      </rPr>
      <t>g</t>
    </r>
    <r>
      <rPr>
        <sz val="10"/>
        <rFont val="Arial"/>
        <family val="2"/>
        <charset val="238"/>
      </rPr>
      <t xml:space="preserve"> = 2,5 kW </t>
    </r>
  </si>
  <si>
    <t xml:space="preserve">- apsorbirana snaga: 0,072 / 0,075 kW </t>
  </si>
  <si>
    <t>- razina zvučnog tlaka: 27 - 30 - 33 dB(A)</t>
  </si>
  <si>
    <r>
      <t>- količina zraka: V = 6,5 - 8,0 - 9,5 m</t>
    </r>
    <r>
      <rPr>
        <vertAlign val="superscript"/>
        <sz val="10"/>
        <rFont val="Arial"/>
        <family val="2"/>
        <charset val="238"/>
      </rPr>
      <t>3</t>
    </r>
    <r>
      <rPr>
        <sz val="10"/>
        <rFont val="Arial"/>
        <family val="2"/>
        <charset val="238"/>
      </rPr>
      <t>/min</t>
    </r>
  </si>
  <si>
    <t>- dimenzije jedinice (maske) [mm]: Š × V × D = 290(20) × 776(1080) × 634(710)</t>
  </si>
  <si>
    <t>- masa jedinice (maske): 23 (6,5) kg</t>
  </si>
  <si>
    <t xml:space="preserve">Proizvod kao MITSUBISHI  ELECTRIC ili jednakovrijedan </t>
  </si>
  <si>
    <r>
      <t xml:space="preserve">Tip: </t>
    </r>
    <r>
      <rPr>
        <b/>
        <sz val="10"/>
        <rFont val="Arial"/>
        <family val="2"/>
        <charset val="238"/>
      </rPr>
      <t>PLFY-P20VLMD-E</t>
    </r>
  </si>
  <si>
    <r>
      <t>- učinak hlađenja: Q</t>
    </r>
    <r>
      <rPr>
        <vertAlign val="subscript"/>
        <sz val="10"/>
        <rFont val="Arial"/>
        <family val="2"/>
        <charset val="238"/>
      </rPr>
      <t>h</t>
    </r>
    <r>
      <rPr>
        <sz val="10"/>
        <rFont val="Arial"/>
        <family val="2"/>
        <charset val="238"/>
      </rPr>
      <t xml:space="preserve"> = 2,8 kW </t>
    </r>
  </si>
  <si>
    <r>
      <t>- učinak grijanja:  Q</t>
    </r>
    <r>
      <rPr>
        <vertAlign val="subscript"/>
        <sz val="10"/>
        <rFont val="Arial"/>
        <family val="2"/>
        <charset val="238"/>
      </rPr>
      <t>g</t>
    </r>
    <r>
      <rPr>
        <sz val="10"/>
        <rFont val="Arial"/>
        <family val="2"/>
        <charset val="238"/>
      </rPr>
      <t xml:space="preserve"> = 3,2 kW </t>
    </r>
  </si>
  <si>
    <t>- dimenzije jedinice  (maske) [mm]: Š × V × D = 290(20) × 776(1080) × 634(710)</t>
  </si>
  <si>
    <t>- masa jedinice: 23 (6,5) kg</t>
  </si>
  <si>
    <r>
      <t xml:space="preserve">Tip: </t>
    </r>
    <r>
      <rPr>
        <b/>
        <sz val="10"/>
        <rFont val="Arial"/>
        <family val="2"/>
        <charset val="238"/>
      </rPr>
      <t>PLFY-P25VLMD-E</t>
    </r>
  </si>
  <si>
    <t>Multifunkcionalni deluxe daljinski žičani upravljač s LCD zaslonom i pozadinskim osvjetljenjem, s kontrolom uključivanja/isključivanja, režima rada, smjera istrujavanja zraka, podešavanja temperature u intervalima od 0,5°C, brzine ventilatora, mogućnosti postavki dviju temperatura u automatskom radu, prikazom greške te tjednim tajmerom.</t>
  </si>
  <si>
    <r>
      <rPr>
        <sz val="10"/>
        <rFont val="Arial"/>
        <family val="2"/>
        <charset val="238"/>
      </rPr>
      <t>Tip:</t>
    </r>
    <r>
      <rPr>
        <b/>
        <sz val="10"/>
        <rFont val="Arial"/>
        <family val="2"/>
        <charset val="238"/>
      </rPr>
      <t xml:space="preserve"> PAR-31MAA</t>
    </r>
  </si>
  <si>
    <t>Bakreni prelazni fazonski komadi za ogranke vodova</t>
  </si>
  <si>
    <t>rashladnog medija ( tekući + parni ), izolirani NEOPREN</t>
  </si>
  <si>
    <t xml:space="preserve">izolacijom otpornom na difuziju vodene pare, </t>
  </si>
  <si>
    <r>
      <t xml:space="preserve">kao proizvod </t>
    </r>
    <r>
      <rPr>
        <b/>
        <sz val="10"/>
        <rFont val="Arial"/>
        <family val="2"/>
        <charset val="238"/>
      </rPr>
      <t>MITSUBISHI ELECTRIC</t>
    </r>
    <r>
      <rPr>
        <sz val="10"/>
        <rFont val="Arial"/>
        <family val="2"/>
        <charset val="238"/>
      </rPr>
      <t>, tip:</t>
    </r>
  </si>
  <si>
    <t>CMY-Y102LS-G2</t>
  </si>
  <si>
    <t>CMY-Y102SS-G2</t>
  </si>
  <si>
    <t>Predizolirane deoksidirane bakrene cijevi za razvod radnog medija R410A, sa vanjskim slojem polietilenske folije, dimenzija:</t>
  </si>
  <si>
    <t>1/4" (Φ6,35)</t>
  </si>
  <si>
    <t>m</t>
  </si>
  <si>
    <t>3/8" (Φ9,52)</t>
  </si>
  <si>
    <t>1/2" (Φ12,7)</t>
  </si>
  <si>
    <t>5/8" (Φ15,88)</t>
  </si>
  <si>
    <t>3/4" (Φ19,05)</t>
  </si>
  <si>
    <t>Bakrene deoksidirane bakrene cijevi  u šipci, za razvod radnog medija R410A, s pripadajućim fazonskim komadima, slijedećih dimenzija:</t>
  </si>
  <si>
    <t>Φ22,2×1</t>
  </si>
  <si>
    <t xml:space="preserve">Dobava i montaža izolacije cjevovoda parne faze razvoda radnog medija, </t>
  </si>
  <si>
    <t>zaštitnim termoizolacijskim plaštom, s parnom branom, debljine 19 mm</t>
  </si>
  <si>
    <t>tip "Armaflex AC" s pripadajućim ljepilom i samoljepljivom</t>
  </si>
  <si>
    <t>trakom za cijevi,  dimenzija:</t>
  </si>
  <si>
    <t>Φ22,2</t>
  </si>
  <si>
    <t>Komunikacijski kabel između unutrašnjih i vanjskih jedinica, te između unutarnjih jedinica i daljinskih upravljača</t>
  </si>
  <si>
    <t>Liycyi 2×1,5mm2</t>
  </si>
  <si>
    <t>Liycyi 2×0,75mm2</t>
  </si>
  <si>
    <t>Cijevi za odvod kondenzata, skupa sa pripadajućim fazonskim komadima, uključivo izolacija zaštitnim termoizolacijskim plaštom, s parnom branom, debljine 4 mm, tip “Tubolit” s pripadajućim ljepilom i samoljepljivom trakom za cijevi, slijedećih dimenzija:</t>
  </si>
  <si>
    <t>PVC NO 32</t>
  </si>
  <si>
    <t>U stavku su uključeni fazonski komadi za spoj na sifone umivaonika.</t>
  </si>
  <si>
    <t>Nadopuna sustava rashladnim medijem R410A.</t>
  </si>
  <si>
    <t>Sitni potrošni materijal ( čelični tipli, vijci, podloške ) potrebni za montažu vanjske jedinice na unaprijed pripremljeni betonski podest</t>
  </si>
  <si>
    <t>kompl.</t>
  </si>
  <si>
    <t>Zaštita vidljivog vanjskog dijela cjevovoda razvoda radnog medija oblogom od pocinčanog čeličnog lima</t>
  </si>
  <si>
    <t>Montaža opreme i cijevnog razvoda sa ispuhivanjem, ispitivanjem protočnosti kondeznog odvoda te tlačnom probom freonskog razvoda prema uputama proizvođača i Programu kontrole i osiguranja kvalitete.</t>
  </si>
  <si>
    <t>Puštanje u pogon i programiranje mikroprocesorske regulacije rada VRF sustava, kompjutersko testiranje, postizanje idealnih radnih parametara, uključivo električno spajanje jedinica VRF sustava od strane ovlaštenog servisera sa već postavljenim ožičenjem.</t>
  </si>
  <si>
    <t>Prateći građevinski radovi potrebni za montažu navedene opreme kao što su proboji kroz zidove i međukatnu konstrukciju učvršćenje zidnih čahura, oslonaca i nosača cjevovoda, te dovođenje zidova u prvobitno stanje.</t>
  </si>
  <si>
    <t>Završne radnje vezane uz pregled i primopredaju izvedenih radova, uključujući:</t>
  </si>
  <si>
    <r>
      <t>-</t>
    </r>
    <r>
      <rPr>
        <sz val="7"/>
        <rFont val="Times New Roman"/>
        <family val="1"/>
        <charset val="238"/>
      </rPr>
      <t xml:space="preserve">          </t>
    </r>
    <r>
      <rPr>
        <sz val="10"/>
        <rFont val="Arial"/>
        <family val="2"/>
        <charset val="238"/>
      </rPr>
      <t>primopredaja i konačni obračun izvedenih radova</t>
    </r>
  </si>
  <si>
    <r>
      <t>-</t>
    </r>
    <r>
      <rPr>
        <sz val="7"/>
        <rFont val="Times New Roman"/>
        <family val="1"/>
        <charset val="238"/>
      </rPr>
      <t xml:space="preserve">          </t>
    </r>
    <r>
      <rPr>
        <sz val="10"/>
        <rFont val="Arial"/>
        <family val="2"/>
        <charset val="238"/>
      </rPr>
      <t>primopredaja jamstveno atestne dokumentacije krajnjem korisniku</t>
    </r>
  </si>
  <si>
    <r>
      <t>-</t>
    </r>
    <r>
      <rPr>
        <sz val="7"/>
        <rFont val="Times New Roman"/>
        <family val="1"/>
        <charset val="238"/>
      </rPr>
      <t xml:space="preserve">          </t>
    </r>
    <r>
      <rPr>
        <sz val="10"/>
        <rFont val="Arial"/>
        <family val="2"/>
        <charset val="238"/>
      </rPr>
      <t>obuka korisnika za rukovanje instalacijama</t>
    </r>
  </si>
  <si>
    <t>Izrada i nadogradnja postolja za vanjske jedinice od čeličnih profila, te postavljenje istog na krov zgrade. Stavka obuhvaća izvedbu svih rastavljivih i nerastavljivih spojeva sa materijalom (  vijci, podloške, matice, elektrode, gumene podloge, autogeno rezanje ... ) uključivši antikorozivnu zaštitu konstrukcije.</t>
  </si>
  <si>
    <t xml:space="preserve">Transport opreme, alata i materijala do gradilišta, te povrat alata i ostatka materijala sa gradilišta </t>
  </si>
  <si>
    <t>Vertikalni transport opreme na gradilištu</t>
  </si>
  <si>
    <t>Najam dizalice za podizanje vanjske opreme na krov objekta</t>
  </si>
  <si>
    <t>Ispitivanje i ishodovanje pozitivnog uvjerenja i izvješća od strane ovlaštenih tvrtki prema Zakonu o zaštiti na radu, za sljedeće:</t>
  </si>
  <si>
    <t>Zapisnik - "Izvješće" (pozitivno bez primjedbi) i uvjerenje o obavljenom ispitivanju radnog okoliša ("Ljetne mikroklime") - "temperature, relativne vlage, buke i brzine strujanja zraka" - temperature u radnom prostoru ljeti - dokaz o postignutim temperaturama prilikom hlađenja.</t>
  </si>
  <si>
    <t>Zapisnik - "Izvješće" (pozitivno bez primjedbi) i uvjerenje o obavljenom mjerenju buke radom ventilacijskog i klimatizacijskog sustava (tlačnog i odsisnog) - u prostoru u kojima je oprema predviđena.</t>
  </si>
  <si>
    <t>UKUPNO KLIMATIZACIJA - opća ambulanta</t>
  </si>
  <si>
    <t>A2.</t>
  </si>
  <si>
    <t>KLIMATIZACIJA - Pedijatrija</t>
  </si>
  <si>
    <t>Zrakom hlađena jedinica VRF(variable refrigerant flow) sustava za vanjsku ili unutarnju ugradnju u izvedbi toplinske pumpe sa ugrađenim hermetičkim kompresorima i izmjenjivačem. Maksimalno dozvoljena udaljenost od prve račve (refnet jointa) do zadnje unutarnje jedinice spojene na navedenu vanjsku iznosi 30 m. Jedinica je opremljena Blue finn antikorozivnom zaštitom te ima slijedeće tehničke značajke:</t>
  </si>
  <si>
    <t>Kapacitet hlađenja (tv=35°C, tp=27°C, 50% r.v.)</t>
  </si>
  <si>
    <t>Qh= 14,0 kW</t>
  </si>
  <si>
    <t>Kapacitet grijanja (tv=7°C,  tp=20°C, 50% r.v.)</t>
  </si>
  <si>
    <t>Qgr= 16,0  kW</t>
  </si>
  <si>
    <t xml:space="preserve">Kompresor:  Inverter scroll hermetic, Nel = 3,5 kW      </t>
  </si>
  <si>
    <t>Apsorbirana snaga: hlađenje : 3,46 kW</t>
  </si>
  <si>
    <t xml:space="preserve">                             grijanje: 3,74 kW</t>
  </si>
  <si>
    <t>Stupanj energetske efikasnosti: EER = 4,05</t>
  </si>
  <si>
    <t xml:space="preserve">                                               COP = 4,28</t>
  </si>
  <si>
    <t>Napajanje: 3 Ph / 380 - 415 V / 50 Hz</t>
  </si>
  <si>
    <t>Jakost struje: 5,98 A</t>
  </si>
  <si>
    <t>hlađenje: - 5 °C do + 46°C vanjske temperature DB</t>
  </si>
  <si>
    <t>grijanje:  - 20°C do +15,5°C vanjske temperature WB</t>
  </si>
  <si>
    <t xml:space="preserve">Dimenzije V × Š × D (mm):1330 x 1050 x 330 (+25)           </t>
  </si>
  <si>
    <t>Masa jedinice: 125 kg</t>
  </si>
  <si>
    <t>Kol. zraka: 6600 m3/h</t>
  </si>
  <si>
    <t xml:space="preserve">Snaga venilatora: 60 W x 2    </t>
  </si>
  <si>
    <t xml:space="preserve">Razina zvučnog tlaka: 50/52 dB  </t>
  </si>
  <si>
    <t>Priključak - plinovita faza: 15,88 mm</t>
  </si>
  <si>
    <r>
      <t xml:space="preserve">Tip: </t>
    </r>
    <r>
      <rPr>
        <b/>
        <sz val="10"/>
        <rFont val="Arial"/>
        <family val="2"/>
        <charset val="238"/>
      </rPr>
      <t>PUMY-P125YKM1</t>
    </r>
  </si>
  <si>
    <r>
      <t>Unutarnja jedinica inverterskog VRF sustava grijanja / hlađenja, kazetne izvedbe sa 4 - stranim ispuhom, skupa sa ukrasnom maskom,</t>
    </r>
    <r>
      <rPr>
        <sz val="10"/>
        <rFont val="Arial"/>
        <family val="2"/>
        <charset val="238"/>
      </rPr>
      <t xml:space="preserve"> slijedećih tehničkih značajki:</t>
    </r>
  </si>
  <si>
    <r>
      <t xml:space="preserve">Tip: </t>
    </r>
    <r>
      <rPr>
        <b/>
        <sz val="10"/>
        <rFont val="Arial"/>
        <family val="2"/>
        <charset val="238"/>
      </rPr>
      <t>PLFY-P25VCM-E</t>
    </r>
  </si>
  <si>
    <r>
      <t>- učinak hlađenja: Q</t>
    </r>
    <r>
      <rPr>
        <vertAlign val="subscript"/>
        <sz val="10"/>
        <rFont val="Arial"/>
        <family val="2"/>
        <charset val="238"/>
      </rPr>
      <t xml:space="preserve">h </t>
    </r>
    <r>
      <rPr>
        <sz val="10"/>
        <rFont val="Arial"/>
        <family val="2"/>
        <charset val="238"/>
      </rPr>
      <t xml:space="preserve">= 3,6 kW </t>
    </r>
  </si>
  <si>
    <r>
      <t>- učinak grijanja: Q</t>
    </r>
    <r>
      <rPr>
        <vertAlign val="subscript"/>
        <sz val="10"/>
        <rFont val="Arial"/>
        <family val="2"/>
        <charset val="238"/>
      </rPr>
      <t xml:space="preserve">g </t>
    </r>
    <r>
      <rPr>
        <sz val="10"/>
        <rFont val="Arial"/>
        <family val="2"/>
        <charset val="238"/>
      </rPr>
      <t xml:space="preserve">= 4,0 kW </t>
    </r>
  </si>
  <si>
    <t xml:space="preserve">- apsorbirana snaga: 0,03 kW </t>
  </si>
  <si>
    <t>- razina zvučnog tlaka: 27 - 28 - 29 - 31  dB(A)</t>
  </si>
  <si>
    <r>
      <t>- količina zraka: V = 11 - 12 -13 - 14 m</t>
    </r>
    <r>
      <rPr>
        <vertAlign val="superscript"/>
        <sz val="10"/>
        <rFont val="Arial"/>
        <family val="2"/>
        <charset val="238"/>
      </rPr>
      <t>3</t>
    </r>
    <r>
      <rPr>
        <sz val="10"/>
        <rFont val="Arial"/>
        <family val="2"/>
        <charset val="238"/>
      </rPr>
      <t>/min</t>
    </r>
  </si>
  <si>
    <t>- masa jedinice (maske): 22 (6) kg</t>
  </si>
  <si>
    <r>
      <t xml:space="preserve">Tip: </t>
    </r>
    <r>
      <rPr>
        <b/>
        <sz val="10"/>
        <rFont val="Arial"/>
        <family val="2"/>
        <charset val="238"/>
      </rPr>
      <t>PLFY-P32VBM-E</t>
    </r>
  </si>
  <si>
    <r>
      <t>- učinak hlađenja: Q</t>
    </r>
    <r>
      <rPr>
        <vertAlign val="subscript"/>
        <sz val="10"/>
        <rFont val="Arial"/>
        <family val="2"/>
        <charset val="238"/>
      </rPr>
      <t>h</t>
    </r>
    <r>
      <rPr>
        <sz val="10"/>
        <rFont val="Arial"/>
        <family val="2"/>
        <charset val="238"/>
      </rPr>
      <t xml:space="preserve"> = 4,5 kW </t>
    </r>
  </si>
  <si>
    <r>
      <t>- učinak grijanja:  Q</t>
    </r>
    <r>
      <rPr>
        <vertAlign val="subscript"/>
        <sz val="10"/>
        <rFont val="Arial"/>
        <family val="2"/>
        <charset val="238"/>
      </rPr>
      <t>g</t>
    </r>
    <r>
      <rPr>
        <sz val="10"/>
        <rFont val="Arial"/>
        <family val="2"/>
        <charset val="238"/>
      </rPr>
      <t xml:space="preserve"> = 5,0 kW </t>
    </r>
  </si>
  <si>
    <r>
      <t xml:space="preserve">Tip: </t>
    </r>
    <r>
      <rPr>
        <b/>
        <sz val="10"/>
        <rFont val="Arial"/>
        <family val="2"/>
        <charset val="238"/>
      </rPr>
      <t>PLFY-P40VBM-E</t>
    </r>
  </si>
  <si>
    <t>CMY-Y62-G-E</t>
  </si>
  <si>
    <t>CMY-Y64-G-E</t>
  </si>
  <si>
    <t>Ugradbeni sifon za spoj odvodnje kondenzata na sistem odvodnje, sa plastičnim elementom za brtvljenje u slučaju isparavanja , proizvod kao "Hutterer &amp; Lechner " tip HL 138 ili jednakovrijedan.</t>
  </si>
  <si>
    <t>UKUPNO KLIMATIZACIJA - Pedijatrija</t>
  </si>
  <si>
    <t>A3.</t>
  </si>
  <si>
    <t>KLIMATIZACIJA - Stomatološka ordinacija</t>
  </si>
  <si>
    <t>Qh= 12,5 kW</t>
  </si>
  <si>
    <t>Qgr= 14,0  kW</t>
  </si>
  <si>
    <t xml:space="preserve">Kompresor:  Inverter scroll hermetic, Nel = 2,9 kW      </t>
  </si>
  <si>
    <t>Apsorbirana snaga: hlađenje : 2,79 kW</t>
  </si>
  <si>
    <t xml:space="preserve">                             grijanje: 3,04 kW</t>
  </si>
  <si>
    <t>Napajanje: 1 Ph / 220-240 V / 50 Hz</t>
  </si>
  <si>
    <t>Jakost struje: 14,03 A</t>
  </si>
  <si>
    <t>Stupanj energetske efikasnosti: EER = 4,48</t>
  </si>
  <si>
    <t xml:space="preserve">                                               COP = 4,61</t>
  </si>
  <si>
    <t xml:space="preserve">Dimenzije V × Š × D (mm): 1338 × 1050 × 330 (+25)           </t>
  </si>
  <si>
    <t>Masa jedinice: 123 kg</t>
  </si>
  <si>
    <t xml:space="preserve">Razina zvučnog tlaka: 49/51 dB  </t>
  </si>
  <si>
    <r>
      <t xml:space="preserve">Tip: </t>
    </r>
    <r>
      <rPr>
        <b/>
        <sz val="10"/>
        <rFont val="Arial"/>
        <family val="2"/>
        <charset val="238"/>
      </rPr>
      <t>PUMY-P112VKM1</t>
    </r>
  </si>
  <si>
    <r>
      <t>- učinak hlađenja: Q</t>
    </r>
    <r>
      <rPr>
        <vertAlign val="subscript"/>
        <sz val="10"/>
        <rFont val="Arial"/>
        <family val="2"/>
        <charset val="238"/>
      </rPr>
      <t>h</t>
    </r>
    <r>
      <rPr>
        <sz val="10"/>
        <rFont val="Arial"/>
        <family val="2"/>
        <charset val="238"/>
      </rPr>
      <t xml:space="preserve"> = 3,6 kW </t>
    </r>
  </si>
  <si>
    <r>
      <t>- učinak grijanja:  Q</t>
    </r>
    <r>
      <rPr>
        <vertAlign val="subscript"/>
        <sz val="10"/>
        <rFont val="Arial"/>
        <family val="2"/>
        <charset val="238"/>
      </rPr>
      <t>g</t>
    </r>
    <r>
      <rPr>
        <sz val="10"/>
        <rFont val="Arial"/>
        <family val="2"/>
        <charset val="238"/>
      </rPr>
      <t xml:space="preserve"> = 4,0 kW </t>
    </r>
  </si>
  <si>
    <t>- masa jedinice (maske): 24 (6,5) kg</t>
  </si>
  <si>
    <r>
      <t xml:space="preserve">Tip: </t>
    </r>
    <r>
      <rPr>
        <b/>
        <sz val="10"/>
        <rFont val="Arial"/>
        <family val="2"/>
        <charset val="238"/>
      </rPr>
      <t>PLFY-P32VLMD-E</t>
    </r>
  </si>
  <si>
    <t>UKUPNO KLIMATIZACIJA - Stomatološka ordinacija</t>
  </si>
  <si>
    <t>A.</t>
  </si>
  <si>
    <t>UKUPNO KLIMATIZACIJA - A1+A2+A3</t>
  </si>
  <si>
    <t>B.</t>
  </si>
  <si>
    <t>PRIPREMA PTV-a I CENTRALNO GRIJANJE SANITARIJA</t>
  </si>
  <si>
    <t>B1.</t>
  </si>
  <si>
    <t>DIZALICA TOPLINE ZA PRIPREMU PTV-a I CG SANITARIJA</t>
  </si>
  <si>
    <t>Vanjska  jedinica sustava dizalice topline zrak-voda  u izvedbi toplinske pumpe, serije POWER INVERTER, namjenjena za vanjsku montažu - zaštićena od vremenskih utjecaja, s ugrađenim inverterskim kompresorom, zrakom hlađenim kondenzatorom i svim potrebnim elementima za zaštitu, kontrolu i regulaciju uređaja i funkcionalan rad. Sustave je moguće kombinirati kao modularne sa kaskadnom kontrolom do maksimalno 6 kompleta. Jedinica je sljedećih tehničkih značajki:</t>
  </si>
  <si>
    <t>- REŽIM GRIJANJA</t>
  </si>
  <si>
    <t>- nominalni protok vode: 22,90 L / min</t>
  </si>
  <si>
    <t>- vanjska temperatura: 7 ⁰C / voda: 35 ⁰C</t>
  </si>
  <si>
    <t>- kapacitet grijanja: 8,00 kW</t>
  </si>
  <si>
    <t>- nominala energetska učinkovitost: COP = 4,40</t>
  </si>
  <si>
    <t>- apsorbirana snaga: 1,82 kW / 230 V / 1 faza / 50 Hz</t>
  </si>
  <si>
    <t>- vanjska temperatura: 2 ⁰C / voda: 35 ⁰C</t>
  </si>
  <si>
    <t>- kapacitet grijanja: 7,50 kW</t>
  </si>
  <si>
    <t>- nominala energetska učinkovitost: COP = 3,40</t>
  </si>
  <si>
    <t>- apsorbirana snaga: 2,21 kW / 230 V / 1 faza / 50 Hz</t>
  </si>
  <si>
    <t>- REŽIM HLAĐENJA</t>
  </si>
  <si>
    <t>- nominalni protok vode: 18,90 L / min</t>
  </si>
  <si>
    <t>- vanjska temperatura: 35 ⁰C / voda: 7 ⁰C</t>
  </si>
  <si>
    <t>- kapacitet hlađenja: 6,60 kW</t>
  </si>
  <si>
    <t>- nominala energetska učinkovitost: EER = 2,55</t>
  </si>
  <si>
    <t>- apsorbirana snaga: 2,59 kW / 230 V / 1 faza / 50 Hz</t>
  </si>
  <si>
    <t>- vanjska temperatura: 35 ⁰C / voda: 18 ⁰C</t>
  </si>
  <si>
    <t>- kapacitet hlađenja: 7,10 kW</t>
  </si>
  <si>
    <t>- nominala energetska učinkovitost: EER = 4,01</t>
  </si>
  <si>
    <t>- apsorbirana snaga: 1,77 kW / 230 V / 1 faza / 50 Hz</t>
  </si>
  <si>
    <t xml:space="preserve">- područje rada - grijanje: - 20 °C do + 21 °C </t>
  </si>
  <si>
    <t xml:space="preserve">- područje rada - hlađenje: - 15 °C do + 46 °C </t>
  </si>
  <si>
    <t xml:space="preserve">- područje pripreme PTV: - 20 °C do + 35 °C </t>
  </si>
  <si>
    <t>- temperatura vode na izlazu - grijanje: + 60 °C</t>
  </si>
  <si>
    <t xml:space="preserve">- temperatura vode na izlazu - hlađenje: + 5 °C </t>
  </si>
  <si>
    <t xml:space="preserve">- nominalni raspon temperature povrata vode - grijanje: + 11 °C do + 59 °C </t>
  </si>
  <si>
    <t xml:space="preserve">- nominalni raspon temperature povrata vode - hlađenje: + 8 °C do + 28 °C </t>
  </si>
  <si>
    <t>- protok vode: 9,50 - 22,90 L / min</t>
  </si>
  <si>
    <t xml:space="preserve">- nivo zvučnog tlaka - grijanje (SPL): 51 dB(A)  </t>
  </si>
  <si>
    <t>- nivo zvučne snage - grijanje (PWL): 69 dB(A)</t>
  </si>
  <si>
    <t xml:space="preserve">- nivo zvučnog tlaka - hlađenje (SPL): 48 dB(A)  </t>
  </si>
  <si>
    <t xml:space="preserve">- dimenzije: V × Š × D: 943 x 950 x 330(+30) mm    </t>
  </si>
  <si>
    <t>- masa: 75 kg</t>
  </si>
  <si>
    <t>- rashladni medij: R410A</t>
  </si>
  <si>
    <t>- maksimalna dozvoljena duljina cijevnog razvoda: 40 m</t>
  </si>
  <si>
    <t>- maksimalna dozvoljena visina cijevnog razvoda: 10 m</t>
  </si>
  <si>
    <t>- priključak R410A - tekuća faza: 9,52 mm</t>
  </si>
  <si>
    <t>- priključak R410A - plinovita faza: 15,88 mm</t>
  </si>
  <si>
    <r>
      <t xml:space="preserve">Tip: </t>
    </r>
    <r>
      <rPr>
        <b/>
        <sz val="10"/>
        <rFont val="Arial"/>
        <family val="2"/>
        <charset val="238"/>
      </rPr>
      <t>PUHZ-SW75VHA</t>
    </r>
  </si>
  <si>
    <t>Unutarnja jedinica sustava dizalice topline zrak-voda (hidraulički sklop) za grijanje i pripremu potrošne tople vode, s ugrađenim spremnikom vode, uronjenim grijačem, pločastim izmjenjivačem topline te sa svom zapornom i sigurnosnom opremom potrebnom za nesmetan rad sustava, slijedećih tehničkih značajki:</t>
  </si>
  <si>
    <t>- kapacitet Booster grijača: 2 kW</t>
  </si>
  <si>
    <t>- napajanje Booster grijača: 230 V / 1 faza / 50 Hz</t>
  </si>
  <si>
    <t>- apsorbirana snaga cirkulacijske pumpe vode: 0,30 + 2 kW</t>
  </si>
  <si>
    <t>- protok vode: 5,0 - 27,7 L/min</t>
  </si>
  <si>
    <t>- maksimalna visina dobave vode: 7,0 m</t>
  </si>
  <si>
    <t>- visina dobave vode pri protoku od 20 L/min: 5,9 m</t>
  </si>
  <si>
    <t>- visina dobave vode pri protoku od 27,7 L/min: 4,7 m</t>
  </si>
  <si>
    <t>- zapremnina spremnika PTV: 200 L</t>
  </si>
  <si>
    <r>
      <t xml:space="preserve">- vrijeme podizanja temperature PTV od + 15 </t>
    </r>
    <r>
      <rPr>
        <vertAlign val="superscript"/>
        <sz val="10"/>
        <color indexed="8"/>
        <rFont val="Arial"/>
        <family val="2"/>
        <charset val="238"/>
      </rPr>
      <t>o</t>
    </r>
    <r>
      <rPr>
        <sz val="10"/>
        <color indexed="8"/>
        <rFont val="Arial"/>
        <family val="2"/>
        <charset val="238"/>
      </rPr>
      <t xml:space="preserve">C do + 65 </t>
    </r>
    <r>
      <rPr>
        <vertAlign val="superscript"/>
        <sz val="10"/>
        <color indexed="8"/>
        <rFont val="Arial"/>
        <family val="2"/>
        <charset val="238"/>
      </rPr>
      <t>o</t>
    </r>
    <r>
      <rPr>
        <sz val="10"/>
        <color indexed="8"/>
        <rFont val="Arial"/>
        <family val="2"/>
        <charset val="238"/>
      </rPr>
      <t>C: 22,75 min</t>
    </r>
  </si>
  <si>
    <r>
      <t xml:space="preserve">- vrijeme ponovnog zagrijavanja 70% PTV na 65 </t>
    </r>
    <r>
      <rPr>
        <vertAlign val="superscript"/>
        <sz val="10"/>
        <color indexed="8"/>
        <rFont val="Arial"/>
        <family val="2"/>
        <charset val="238"/>
      </rPr>
      <t>o</t>
    </r>
    <r>
      <rPr>
        <sz val="10"/>
        <color indexed="8"/>
        <rFont val="Arial"/>
        <family val="2"/>
        <charset val="238"/>
      </rPr>
      <t>C: 17,17 min</t>
    </r>
  </si>
  <si>
    <t>- promjer cijevi primarnog kruga: 28 mm</t>
  </si>
  <si>
    <t>- promjer cijevi za PTV: 22 mm</t>
  </si>
  <si>
    <t>- promjer cijevi R410A - plin: 15,88</t>
  </si>
  <si>
    <t>- promjer cijevi R410A - tekućina: 9,52</t>
  </si>
  <si>
    <t>- zapremnina ekspanzijske posude: 12 L</t>
  </si>
  <si>
    <t>- tlak sigurnosnog ventila: 1,0 Mpa</t>
  </si>
  <si>
    <r>
      <t xml:space="preserve">- područje rada: 0 </t>
    </r>
    <r>
      <rPr>
        <vertAlign val="superscript"/>
        <sz val="10"/>
        <color indexed="8"/>
        <rFont val="Arial"/>
        <family val="2"/>
        <charset val="238"/>
      </rPr>
      <t>o</t>
    </r>
    <r>
      <rPr>
        <sz val="10"/>
        <color indexed="8"/>
        <rFont val="Arial"/>
        <family val="2"/>
        <charset val="238"/>
      </rPr>
      <t xml:space="preserve">C do + 35 </t>
    </r>
    <r>
      <rPr>
        <vertAlign val="superscript"/>
        <sz val="10"/>
        <color indexed="8"/>
        <rFont val="Arial"/>
        <family val="2"/>
        <charset val="238"/>
      </rPr>
      <t>o</t>
    </r>
    <r>
      <rPr>
        <sz val="10"/>
        <color indexed="8"/>
        <rFont val="Arial"/>
        <family val="2"/>
        <charset val="238"/>
      </rPr>
      <t>C</t>
    </r>
  </si>
  <si>
    <t xml:space="preserve">     - uz relativnu vlažnost: ≤ 80%</t>
  </si>
  <si>
    <r>
      <t xml:space="preserve">- postavke temperature u grijanju:+ 10 </t>
    </r>
    <r>
      <rPr>
        <vertAlign val="superscript"/>
        <sz val="10"/>
        <color indexed="8"/>
        <rFont val="Arial"/>
        <family val="2"/>
        <charset val="238"/>
      </rPr>
      <t>o</t>
    </r>
    <r>
      <rPr>
        <sz val="10"/>
        <color indexed="8"/>
        <rFont val="Arial"/>
        <family val="2"/>
        <charset val="238"/>
      </rPr>
      <t xml:space="preserve">C do + 30 </t>
    </r>
    <r>
      <rPr>
        <vertAlign val="superscript"/>
        <sz val="10"/>
        <color indexed="8"/>
        <rFont val="Arial"/>
        <family val="2"/>
        <charset val="238"/>
      </rPr>
      <t>o</t>
    </r>
    <r>
      <rPr>
        <sz val="10"/>
        <color indexed="8"/>
        <rFont val="Arial"/>
        <family val="2"/>
        <charset val="238"/>
      </rPr>
      <t>C</t>
    </r>
  </si>
  <si>
    <r>
      <t xml:space="preserve">- postavke temp. polaza vode - grijanje: + 25 </t>
    </r>
    <r>
      <rPr>
        <vertAlign val="superscript"/>
        <sz val="10"/>
        <color indexed="8"/>
        <rFont val="Arial"/>
        <family val="2"/>
        <charset val="238"/>
      </rPr>
      <t>o</t>
    </r>
    <r>
      <rPr>
        <sz val="10"/>
        <color indexed="8"/>
        <rFont val="Arial"/>
        <family val="2"/>
        <charset val="238"/>
      </rPr>
      <t xml:space="preserve">C do + 60 </t>
    </r>
    <r>
      <rPr>
        <vertAlign val="superscript"/>
        <sz val="10"/>
        <color indexed="8"/>
        <rFont val="Arial"/>
        <family val="2"/>
        <charset val="238"/>
      </rPr>
      <t>o</t>
    </r>
    <r>
      <rPr>
        <sz val="10"/>
        <color indexed="8"/>
        <rFont val="Arial"/>
        <family val="2"/>
        <charset val="238"/>
      </rPr>
      <t>C</t>
    </r>
  </si>
  <si>
    <r>
      <t xml:space="preserve">- postavke temp. PTV: + 40 </t>
    </r>
    <r>
      <rPr>
        <vertAlign val="superscript"/>
        <sz val="10"/>
        <color indexed="8"/>
        <rFont val="Arial"/>
        <family val="2"/>
        <charset val="238"/>
      </rPr>
      <t>o</t>
    </r>
    <r>
      <rPr>
        <sz val="10"/>
        <color indexed="8"/>
        <rFont val="Arial"/>
        <family val="2"/>
        <charset val="238"/>
      </rPr>
      <t xml:space="preserve">C do + 60 </t>
    </r>
    <r>
      <rPr>
        <vertAlign val="superscript"/>
        <sz val="10"/>
        <color indexed="8"/>
        <rFont val="Arial"/>
        <family val="2"/>
        <charset val="238"/>
      </rPr>
      <t>o</t>
    </r>
    <r>
      <rPr>
        <sz val="10"/>
        <color indexed="8"/>
        <rFont val="Arial"/>
        <family val="2"/>
        <charset val="238"/>
      </rPr>
      <t>C</t>
    </r>
  </si>
  <si>
    <r>
      <t xml:space="preserve">- postavke temp. za prevenciju legionele: + 60 </t>
    </r>
    <r>
      <rPr>
        <vertAlign val="superscript"/>
        <sz val="10"/>
        <color indexed="8"/>
        <rFont val="Arial"/>
        <family val="2"/>
        <charset val="238"/>
      </rPr>
      <t>o</t>
    </r>
    <r>
      <rPr>
        <sz val="10"/>
        <color indexed="8"/>
        <rFont val="Arial"/>
        <family val="2"/>
        <charset val="238"/>
      </rPr>
      <t xml:space="preserve">C do + 70 </t>
    </r>
    <r>
      <rPr>
        <vertAlign val="superscript"/>
        <sz val="10"/>
        <color indexed="8"/>
        <rFont val="Arial"/>
        <family val="2"/>
        <charset val="238"/>
      </rPr>
      <t>o</t>
    </r>
    <r>
      <rPr>
        <sz val="10"/>
        <color indexed="8"/>
        <rFont val="Arial"/>
        <family val="2"/>
        <charset val="238"/>
      </rPr>
      <t>C</t>
    </r>
  </si>
  <si>
    <t>- razina zvučnog tlaka (SPL): 28 dB (A)</t>
  </si>
  <si>
    <t>- dimenzije: V × Š × D = 1600 x 595 x 680 mm</t>
  </si>
  <si>
    <t>- masa (prazan spremnik PTV): 110 kg</t>
  </si>
  <si>
    <t>- masa (pun spremnik PTV): 320 kg</t>
  </si>
  <si>
    <r>
      <t xml:space="preserve">Tip: </t>
    </r>
    <r>
      <rPr>
        <b/>
        <sz val="10"/>
        <rFont val="Arial"/>
        <family val="2"/>
        <charset val="238"/>
      </rPr>
      <t>EHST20C-VM2C</t>
    </r>
  </si>
  <si>
    <r>
      <t>Automatski jednostruki ionski omekšivač vode maksimalnog protoka punjenja 0,3 m</t>
    </r>
    <r>
      <rPr>
        <vertAlign val="superscript"/>
        <sz val="9"/>
        <rFont val="Arial"/>
        <family val="2"/>
      </rPr>
      <t>3</t>
    </r>
    <r>
      <rPr>
        <sz val="9"/>
        <rFont val="Arial"/>
        <family val="2"/>
      </rPr>
      <t>/h u kompaktnom kučišću proizvod kao CWG_SOFT VAK 4 MIKRO ili jednakovrijedan.</t>
    </r>
  </si>
  <si>
    <t xml:space="preserve">Kompaktna konstrukcija uređaja sadrži integrirani spremnik tabletirane soli i ionske mase u jednom kučištu što pridonosi skladnom vizualnom prikazu te </t>
  </si>
  <si>
    <t>Uređajem upravlja automatski digitalni upravljački ventil s mogučnošću podešavanja parametara (kapaciteta između regeneracija, intervali regeneracije, volumetrijsko/vremenskog načina rada). Mogučnost postavljanja parametara korisniku osigurava nesmetan rad bez potrebe stalnog nadzora, jedino iziskuje kontinuiranu nadopunu tabletiranom soli</t>
  </si>
  <si>
    <t>Priključci Ulaz/izlaz 1"</t>
  </si>
  <si>
    <t>Odvod DN25</t>
  </si>
  <si>
    <t>Dimenzije 400x240x520 (dxšv)</t>
  </si>
  <si>
    <t xml:space="preserve">Komplet sa mehaničkim filtrom tip 1", vodomjerom,  spojnim cjevovodom i pripadajućom armaturom, uključujući prvo punjenje ionske mase i soli. </t>
  </si>
  <si>
    <t xml:space="preserve">kompl. </t>
  </si>
  <si>
    <t>Predizolirane deoksidirane bakrene cijevi za</t>
  </si>
  <si>
    <t>razvod radnog medija R410A, sa vanjskim slojem bijele</t>
  </si>
  <si>
    <t>polietilenske folije, slijedećih dimenzija:</t>
  </si>
  <si>
    <t>Komunikacijski kabel za spoj unutarnje (hirobox) i vanjske jedinice sustava dizalice topline</t>
  </si>
  <si>
    <t>PP00 5×1,5 mm2</t>
  </si>
  <si>
    <t>Nadopuna sustava rashladnim medijem R410A</t>
  </si>
  <si>
    <t>Sitni potrošni materijal ( čelični tipli, vijci, podloške ) potrebni za montažu cjevovoda radnog medija i cjevovoda kondenzata</t>
  </si>
  <si>
    <t xml:space="preserve">Transport opreme i materijala do gradilišta, te povrat opreme i ostatka materijala sa gradilišta </t>
  </si>
  <si>
    <t>Montaža specificirane opreme do pogonske gotovosti</t>
  </si>
  <si>
    <t>Tlačna proba cjevovoda ispitnim tlakom 40 bar u trajanju 24 sata</t>
  </si>
  <si>
    <t>Puštanje u pogon i programiranje mikroprocesorske regulacije</t>
  </si>
  <si>
    <t>rada klimatizacijskog sustava, postizanje idealnih radnih parametara,</t>
  </si>
  <si>
    <t>uključivo električno spajanje vanjske i unutrašnje jedinice klimatizacijskog</t>
  </si>
  <si>
    <t>sustava od strane ovlaštenog servisera sa već postavljenim ožičenjem</t>
  </si>
  <si>
    <t>(stavkom nisu obuhvaćeni putni troškovi).</t>
  </si>
  <si>
    <t>UKUPNO DIZALICA TOPLINE ZA PRIPREMU PTV-a I CG SANITARIJA</t>
  </si>
  <si>
    <t>B2.</t>
  </si>
  <si>
    <t>TOPLOVODNO CENTRALNO GRIJANJE SANITARIJA</t>
  </si>
  <si>
    <t>Člankasti aluminijski radijatori kao proizvod Lipovica-Popovača, model PLANO 700 slijedećih brojeva članaka:</t>
  </si>
  <si>
    <t xml:space="preserve"> 4 članka Plano700</t>
  </si>
  <si>
    <t xml:space="preserve"> 5 članka Plano700</t>
  </si>
  <si>
    <t xml:space="preserve"> 6 članka Plano700</t>
  </si>
  <si>
    <t>10 članka Plano700</t>
  </si>
  <si>
    <t>13 članka Plano700</t>
  </si>
  <si>
    <t>16 članka Plano700</t>
  </si>
  <si>
    <t>17 članka Plano700</t>
  </si>
  <si>
    <t xml:space="preserve"> Uz radijatore isporučiti odgovarajuće brtve, konzole, držače i pričvrsnice. Radijatori se isporučuju u duljinama predviđenim za ugradnju.</t>
  </si>
  <si>
    <t>Izolirani inercijski spremnik 35 lit.</t>
  </si>
  <si>
    <t>Ekspanzijska membranska posuda korisnog volumena 15 l</t>
  </si>
  <si>
    <t>Granski balans ventil za regulaciju protoka u sustavu grijanja sa 360° rotirajućim mjernim priključcima i slavinom za ispust sa izborom smjera ispuštanja, odvojivim kolom ventila sa skalom za predpodešenje vidljivom iz raznih kuteva. Ugrađeni kuglasti ventil sa indikatorom položaja za funkciju zapornog ventila neovisan o sustavu za predpodešenje, proizvod kao DANFOSS ili jednakovrijedan, tip MSV-BD</t>
  </si>
  <si>
    <t>NO25</t>
  </si>
  <si>
    <t>Kuglaste slavine sljedećih dimenzija</t>
  </si>
  <si>
    <t>NO25, NP6</t>
  </si>
  <si>
    <t>Radijatorski ventili sa predregulacijom, za dvocjevni sustav, kao proizvod DANFOSS, tip RA-N, slijedeće izvedbe-ravni: DN15</t>
  </si>
  <si>
    <t>Osjetnici (glave) termostatskih radijatorskih ventila, sa plinskim punjenjem, kao proizvod DANFOSS, tip RA 2980.</t>
  </si>
  <si>
    <t>Radijatorski prigušni ventil kao proizvod DANFOSS, tip RLV-ravni</t>
  </si>
  <si>
    <t>NO 15</t>
  </si>
  <si>
    <t>Klasična radijatorska ispusna slavina</t>
  </si>
  <si>
    <t>1/2''</t>
  </si>
  <si>
    <t>Radijatorski odzračni pipac, (izvedba za odzraku s posebnim alatom dimenzija:</t>
  </si>
  <si>
    <t>NO 10 (3/8")</t>
  </si>
  <si>
    <t>Radijatorski čepovi sa redukcijom slijedećih dimenzija:</t>
  </si>
  <si>
    <t>5/4" - NO 15 (1/2")</t>
  </si>
  <si>
    <t>5/4" - NO 10 (3/8")</t>
  </si>
  <si>
    <t>Automatski odzračni lončić 1/2"</t>
  </si>
  <si>
    <t>Bakrene cijevi u formi šipke za razvod tople vode sustava, uključujući pripadajuće fazonske komade:</t>
  </si>
  <si>
    <t>Cu Ø15x1</t>
  </si>
  <si>
    <t>Cu Ø18x1</t>
  </si>
  <si>
    <t>Cu Ø22x1</t>
  </si>
  <si>
    <t>Cu Ø28x1</t>
  </si>
  <si>
    <r>
      <t>Toplinska izolacija cjevovoda tople vode mineralnom vunom (</t>
    </r>
    <r>
      <rPr>
        <sz val="10"/>
        <rFont val="Arial"/>
        <family val="2"/>
        <charset val="238"/>
      </rPr>
      <t>λ</t>
    </r>
    <r>
      <rPr>
        <sz val="11"/>
        <color theme="1"/>
        <rFont val="Arial"/>
        <family val="2"/>
        <charset val="238"/>
      </rPr>
      <t xml:space="preserve"> = 0,04 W/mK), obložene Al-limom:</t>
    </r>
  </si>
  <si>
    <t>debljina min. vune 20 mm</t>
  </si>
  <si>
    <r>
      <t>m</t>
    </r>
    <r>
      <rPr>
        <vertAlign val="superscript"/>
        <sz val="10"/>
        <rFont val="Arial"/>
        <family val="2"/>
        <charset val="238"/>
      </rPr>
      <t>2</t>
    </r>
  </si>
  <si>
    <t>Konzole, oslonci, ovjesi, obujmice, antivibracijske podloške i sl., za montažu elemenata sustava, iz čeličnih profila, lima, šipki i sl., izrađeni prilikom montaže na licu mjesta i AKZ zaštićeni.</t>
  </si>
  <si>
    <t>Spojni, brtveni i potrošni materijal za montažu navedene opreme, kao što su zidne čahure, vijci, podloške, matice, spojnice, kisik, plin, elektrode, čelični profili i sl.</t>
  </si>
  <si>
    <t>Zaštitne rozete za horizontalni i vertikalni prolaz cijevi kroz zid.</t>
  </si>
  <si>
    <t>Montaža navedene opreme do potpune pogonske i funkcionalne sposobnosti, uključujući hladnu i toplu probu, uz potrebna ispitivanja i mjerenja.</t>
  </si>
  <si>
    <t>Funkcionalna proba sustava uz uravnotežavanje mreže</t>
  </si>
  <si>
    <t>Manji prateći građevinski radovi potrebni za montažu navedene opreme.</t>
  </si>
  <si>
    <t>UKUPNO TOPLOVODNO CENTRALNO GRIJANJE SANITARIJA</t>
  </si>
  <si>
    <t>UKUPNO PRIPREMA PTV-a I CENTRALNO GRIJANJE SANITARIJA B1+B2</t>
  </si>
  <si>
    <t>C.</t>
  </si>
  <si>
    <t>ODSISNA VENTILACIJA</t>
  </si>
  <si>
    <t>C1.</t>
  </si>
  <si>
    <t>ODSISNA VENTILACIJA- OPĆA AMBULANTA</t>
  </si>
  <si>
    <t xml:space="preserve">Kompaktni, okrugli kanalski ventilatora. Zrakonepropusnog kućišta (klasa C, sukladno EN12237:2003), proizvedenog od laganog kompozitnog materijala niskog nivoa zvučnog pritiska. Namjenjen  ugradnji na okrugli ventilacijski kanal.  </t>
  </si>
  <si>
    <t>Montaža na okrugli kanal vrši se pomoću kanalskih obujmica FK, koje umanjuju prijenos vibracija uzduž kanala. Ventilator se može ugraditi u bilo kojem položaju i ne zahtjeva dodatno održavanje.</t>
  </si>
  <si>
    <t>Rotor ima aerodinamično optimizirane lopatice , te je statično i dinamično uravnotežen. Uređaj ima ugrađen termički kontakt sa električnim resetom za zaštitu motora sukladno EN 60335-2-80. Brzinska regulacija je peterostupanjskim regulatorom.</t>
  </si>
  <si>
    <t>Karakteristike ventilatora:</t>
  </si>
  <si>
    <t>Napon V= 230</t>
  </si>
  <si>
    <t>Frekvencija Hz= 50/60</t>
  </si>
  <si>
    <t>Faza ~ = 1</t>
  </si>
  <si>
    <t>Snaga W= 71,7</t>
  </si>
  <si>
    <t>Jačina struje A= 0.33</t>
  </si>
  <si>
    <r>
      <t>Protok zraka (m</t>
    </r>
    <r>
      <rPr>
        <vertAlign val="superscript"/>
        <sz val="11"/>
        <color indexed="8"/>
        <rFont val="Calibri"/>
        <family val="2"/>
        <charset val="238"/>
      </rPr>
      <t>3</t>
    </r>
    <r>
      <rPr>
        <sz val="11"/>
        <color theme="1"/>
        <rFont val="Arial"/>
        <family val="2"/>
        <charset val="238"/>
      </rPr>
      <t>/h)= 300</t>
    </r>
  </si>
  <si>
    <t>Raspoloživi pad tlaka Pa= 82 Pa na 3.brz. I 150 Pa na 5.brzini</t>
  </si>
  <si>
    <r>
      <t>Obrtaja/min. Min</t>
    </r>
    <r>
      <rPr>
        <vertAlign val="superscript"/>
        <sz val="11"/>
        <color indexed="8"/>
        <rFont val="Calibri"/>
        <family val="2"/>
        <charset val="238"/>
      </rPr>
      <t>-1</t>
    </r>
    <r>
      <rPr>
        <sz val="11"/>
        <color theme="1"/>
        <rFont val="Arial"/>
        <family val="2"/>
        <charset val="238"/>
      </rPr>
      <t xml:space="preserve">  = 2563</t>
    </r>
  </si>
  <si>
    <t>Maksimalna temperatura transportnog zraka °C= 55</t>
  </si>
  <si>
    <t>Nivo zvučnog pritiska na 3.m dB(A)= 44</t>
  </si>
  <si>
    <t>Težina kg= 3.1</t>
  </si>
  <si>
    <t>Izolacijska klasa, motor= B</t>
  </si>
  <si>
    <t>Klasa kućišta, motor IP= 44</t>
  </si>
  <si>
    <r>
      <t xml:space="preserve">Proizvod kao: </t>
    </r>
    <r>
      <rPr>
        <b/>
        <sz val="11"/>
        <color indexed="8"/>
        <rFont val="Calibri"/>
        <family val="2"/>
        <charset val="238"/>
      </rPr>
      <t>Systemair PRIO 200E2</t>
    </r>
    <r>
      <rPr>
        <sz val="11"/>
        <color theme="1"/>
        <rFont val="Arial"/>
        <family val="2"/>
        <charset val="238"/>
      </rPr>
      <t xml:space="preserve"> ili jednakovrijedan</t>
    </r>
  </si>
  <si>
    <t>Dodatna oprema za funkcionalno djelovanje:</t>
  </si>
  <si>
    <t>FK 200 pričvrsna spona SYSTEMAIR (2 kom.)</t>
  </si>
  <si>
    <t>Programabilni digitalni timer za odabir tjednog vremena rada ventilatora, Systemair MicroREX D21 Plus Time switch</t>
  </si>
  <si>
    <t>Peterostupanjski regulator SYSTEMAIR RE1,5</t>
  </si>
  <si>
    <t>Nosač za brzu ugradnju: SYSTEMAIR prio 200</t>
  </si>
  <si>
    <t xml:space="preserve">Elementi sustava distribucije zraka kao proizvod KLIMAOPREMA Samobor ili jednakovrijedan proizvod
</t>
  </si>
  <si>
    <t>- zračni odsisni ventil s mogućnošću regulacije protoka zraka, izrađen iz čeličnog lima</t>
  </si>
  <si>
    <t>ZOV 150</t>
  </si>
  <si>
    <t>- Aluminijska fiksna žaluzina AFŽV s pocinčanom mrežicom za zaštitu od ulaska lišća i insekata u sustav ventilacije</t>
  </si>
  <si>
    <t>AFŽV 485x300</t>
  </si>
  <si>
    <t>- rešetke za ugradnju u vrata s ugradnim okvirom</t>
  </si>
  <si>
    <t>OAS-R 425x325</t>
  </si>
  <si>
    <t>OAS-R 425x225</t>
  </si>
  <si>
    <t>OAS-R 325x225</t>
  </si>
  <si>
    <t xml:space="preserve">Sustav ventilacijskih kanala za distribuciju zraka izrađenih iz pocinčanog čeličnog lima.U stavku uključeni prijelazni (fazonski) komadi, usmjerni limovi, plenumi, ručno rađeni regulatori protoka, te sav potrebni spojni, brtveni i potrošni materijal (prirubnice, kutnici, S-lajsne, profiliranje, ukrute ploha, brtve…) potreban za povezivanje i montažu ventilacijskih kanala. 
Brtvljenje sekcija isključivo pomoću negorivih materijala.
Debljina lima kod izrade elemenata kanalskog razvoda u ovisnosti o dimenziji dulje stranice kanala, prema Programu kontrole i osiguranja kvalitete.
</t>
  </si>
  <si>
    <t>0,6 mm</t>
  </si>
  <si>
    <r>
      <t>m</t>
    </r>
    <r>
      <rPr>
        <vertAlign val="superscript"/>
        <sz val="9"/>
        <rFont val="Arial"/>
        <family val="2"/>
        <charset val="238"/>
      </rPr>
      <t>2</t>
    </r>
  </si>
  <si>
    <t>Neizolirani spiro kanali izrađeni iz pocinčanog lima, uključivo fazonske komade, strujnice u koljenima, regulacione klapne, prirubnice kanala, brtveni materijal, vijci , matice i slično. Debljina lima prema tehničkim uvjetima izvođenja.</t>
  </si>
  <si>
    <t>Ø160</t>
  </si>
  <si>
    <t>Ø125</t>
  </si>
  <si>
    <t>Ovjesi, oslonci i ostali pričvrsni materijal za ugradnju i postavljanje specificirane opreme (nosači iz kutnog čeličnog profila, limene perforirane trake, obujmice, navojne šipke, kutnici…). Izrađuju se prilikom montaže, uz primjenu antikorozivne zaštite.</t>
  </si>
  <si>
    <t>kg.</t>
  </si>
  <si>
    <t>Prateći građevinski radovi potrebni za montažu navedene opreme kao što su proboji kroz zidove i međukatnu konstrukciju učvršćenje zidnih čahura, oslonaca i nosača ventilacijskih kanala, te dovođenje zidova u prvobitno stanje.</t>
  </si>
  <si>
    <t>Montaža navedene opreme do stanja pune funkcionalnosti uključujući ispitivanja prema Programu kontrole i osiguranja kvalitete, te balansiranje sustava distribucije zraka.</t>
  </si>
  <si>
    <t>UKUPNO ODSISNA VENTILACIJA- OPĆA AMBULANTA</t>
  </si>
  <si>
    <t>C2.</t>
  </si>
  <si>
    <t>ODSISNA VENTILACIJA - PEDIJATRIJA</t>
  </si>
  <si>
    <t>AFŽV 785x300</t>
  </si>
  <si>
    <t>Prestrujna plastična rešetka za ugradnju u vrata s ugradnim okvirom bijele boje proizvod kao Helios tip LTGW</t>
  </si>
  <si>
    <t>UKUPNO ODSISNA VENTILACIJA - PEDIJATRIJA</t>
  </si>
  <si>
    <t>C3.</t>
  </si>
  <si>
    <t>ODSISNA VENTILACIJA - STOMATOLOŠKA ORDINACIJA</t>
  </si>
  <si>
    <t>Dobava ultra tihih kupaonskih ventilatora za podžbuknu ugradnju u strop.</t>
  </si>
  <si>
    <t xml:space="preserve">Uz ventilator se isporučuje kućište za podžbuknu ugradnju ELS-GU s nepovratnom zaklopkom za sprečavanje ulaska vanjskog zraka. Ventilator se isporučuje u zaštiti IPX5, za ugradnja  u prostor 1.
</t>
  </si>
  <si>
    <t>V=100 m3/h dp=60Pa</t>
  </si>
  <si>
    <t>Nel=34W, 230V/50Hz</t>
  </si>
  <si>
    <t>Proizvod kao Helios, tip ELS-V-100-GU</t>
  </si>
  <si>
    <t>Komplet sa termostatom za uključivanje ventilatora TME1</t>
  </si>
  <si>
    <t>Fleksibilne cijevi kao proizvod DEC tip Sonodec sa unutarnjom alu.perforiranom cijevi, ispunom od mineralne vune i vanjskom alu.folijom radi priguišenja buke. S cijevi je potrebno isporučiti dvije metalne obujmice. Cijevi su duljine 1 m slijedećih dimenzija:</t>
  </si>
  <si>
    <t>Ø 100</t>
  </si>
  <si>
    <t>UKUPNO ODSISNA VENTILACIJA - STOMATOLOŠKA AMBULANTA</t>
  </si>
  <si>
    <t>C</t>
  </si>
  <si>
    <t>UKUPNO ODSISNA VENTILACIJA - C1+C2+C3</t>
  </si>
  <si>
    <t>D</t>
  </si>
  <si>
    <t>GRAĐEVINSKI RADOVI UZ STROJARSKE INSTALACIJE</t>
  </si>
  <si>
    <t>Građevinski radovi potrebni za izradu dvije krovne kućice za izvod otpadnog zraka sustava odsisne ventilacije, kao što su proboji kroz međukatnu konstrukciju, izrada dvije krovne kućice dimenzija cca axbxh 40x60x60 cm i 40x60x60 cm i saniranje hidro i termo izolacije oko kućica.</t>
  </si>
  <si>
    <t>Izrada krovnih betonskih stopa (temeljne trake)  visine 15 cm sa gumenim podloškama za oslanjanje klima uređaja</t>
  </si>
  <si>
    <t>UKUPNO GRAĐEVINSKI RADOVI UZ STROJARSKE INSTALACIJE</t>
  </si>
  <si>
    <t>REKAPITULACIJA:</t>
  </si>
  <si>
    <t>UKUPNO KLIMATIZACIJA</t>
  </si>
  <si>
    <t>B</t>
  </si>
  <si>
    <t>UKUPNO PRIPREMA PTV-a I CENTRALNO GRIJANJE</t>
  </si>
  <si>
    <t>UKUPNO ODSISNA VENTILACIJA</t>
  </si>
  <si>
    <t>UKUPNO:</t>
  </si>
  <si>
    <t>SVEUKUPNO</t>
  </si>
  <si>
    <t>B.3.      TROŠKOVNIK ELEKTROINSTALACIJE</t>
  </si>
  <si>
    <t>Ambulanta LOKVE,Split- adaptacija i sanacija</t>
  </si>
  <si>
    <t>Glavni projekt T.D. 556/2016 E ,svibanj,2016.</t>
  </si>
  <si>
    <t xml:space="preserve">Napomena:
Sve stavke ovog troškovnika podrazumijevaju dobavu,montažu i spajanje te dovođenje u pogonsku funkcionalnost.
Izvoditelj radova mora dobaviti opremu definiranu ovim troškovnikom,ali može ponuditi alternativna rješenja,uz pismenu suglasnost Projektanta i Investitora.  </t>
  </si>
  <si>
    <t>I JAKA STRUJA</t>
  </si>
  <si>
    <t>1.0 NN Kabelski priključak</t>
  </si>
  <si>
    <t>OPIS RADOVA</t>
  </si>
  <si>
    <t>JED.MJ.</t>
  </si>
  <si>
    <t>KOL.</t>
  </si>
  <si>
    <t>JED. CIJ. u Kn</t>
  </si>
  <si>
    <t>UKUPNO u Kn</t>
  </si>
  <si>
    <t>NN KABELSKI PRIKLJUČAKI :</t>
  </si>
  <si>
    <t xml:space="preserve">U K U P N O: </t>
  </si>
  <si>
    <t>2.0  RAZVODNI UREĐAJI</t>
  </si>
  <si>
    <t>2.1 Glavni razdjelnik ambulanti GRA</t>
  </si>
  <si>
    <t/>
  </si>
  <si>
    <t>Opće karakteristike:</t>
  </si>
  <si>
    <t xml:space="preserve">Ormar metalni,ugradni,zaštite IP30 ,iz dekapiranog lima,obojen bijelim efekt lakom,sa jednom sekcijom,sa vratima i bravicom korisnika prema nacrtu,dim.900x1100x 120mm,sa slijedećim elementima : </t>
  </si>
  <si>
    <t xml:space="preserve">Gl.automat.sklopka EB2-125/3L;50A3p,ETI </t>
  </si>
  <si>
    <t>Instal.zaštit.prekidač B6A /1P;prekidna moć 15kA</t>
  </si>
  <si>
    <t>Glavna automatska sklopka s mogućnošću daljinskog isklopa,tip kao 4p,25kA,80A,MC 180141,Schrack</t>
  </si>
  <si>
    <t>Katodni odvodnik prenapona,VARTEC 20kA,kl.c. VVP 335 (ISO 10079) + Podnožje 3+1p (ISO 10064A),Schrack</t>
  </si>
  <si>
    <t>Osigurač rastavljač STV DO2-1 / B 35A,ETI</t>
  </si>
  <si>
    <t>Osigurač rastavljač STV DO2-3 / B 25A,ETI</t>
  </si>
  <si>
    <t>Osigurač rastavljač STV DO2-1 / B 25A,ETI</t>
  </si>
  <si>
    <t>Osigurač rastavljač STV DO2-3 / C 25A,ETI</t>
  </si>
  <si>
    <t>Osigurač rastavljač STV DO2-3 / B 20A,ETI</t>
  </si>
  <si>
    <t>Osigurač rastavljač STV DO2-1 / B 20A,ETI</t>
  </si>
  <si>
    <t>Instal.zaštit.prekidač C6A /1P;prekidna moć 15kA</t>
  </si>
  <si>
    <t>Instal.zaštit.prekidač B16A /1P;prekidna moć 15kA</t>
  </si>
  <si>
    <t>Zaštitni uređaj diferencijalne struje (FID sklopka);</t>
  </si>
  <si>
    <t xml:space="preserve"> 3P+N; 63-4-0.3/AC;tip kao BC 006 130,Schrack</t>
  </si>
  <si>
    <t>Zaštitni uređaj diferencijalne struje (FID sklopka); 3P+N; 40-4-0.03/AC;tip kao BC 004 103,Schrack</t>
  </si>
  <si>
    <t>Zaštitni uređaj diferencijalne struje (FID sklopka); 3P+N; 25-4-0.03/AC;tip kao BC 002 103,Schrack</t>
  </si>
  <si>
    <t>Inst.zašt.prekidač C6A /1P;BMO 17106,Schrack</t>
  </si>
  <si>
    <t>Inst.zašt.prekidač B10A /1P;BMO 18110,Schrack</t>
  </si>
  <si>
    <t>Inst.zašt.prekidač B16A /1P;BMO 18116,Schrack</t>
  </si>
  <si>
    <t>Inst.zašt.prekidač B35A /1P;BMO 18135,Schrack</t>
  </si>
  <si>
    <t>Inst.zašt.prekidač B25A /1P;BMO 18125,Schrack</t>
  </si>
  <si>
    <t>Inst.zašt.prekidač C10A /1P;BMO 17110,Schrack</t>
  </si>
  <si>
    <t>Inst.zašt.prekidač C16A /1P;BMO 17116,Schrack</t>
  </si>
  <si>
    <t>Inst.zašt.prekidač C25A /3P;BMO 17325,Schrack</t>
  </si>
  <si>
    <t>Inst.zašt.prekidač C25A /1P;BMO 17125,Schrack</t>
  </si>
  <si>
    <t>Inst.zašt.prekidač C20A /3P;BMO 17320,Schrack</t>
  </si>
  <si>
    <t>Inst.zašt.prekida B6A /1P;BMO 18106,Schrack</t>
  </si>
  <si>
    <t xml:space="preserve">Ostali sitniji montažni materijal,POK kanali,vezice,  ožičenje,sabirnice,zaštite,natpisne pločice, vijci, matice,radionički nacrt,atesti o radioničkom ispitivanju </t>
  </si>
  <si>
    <t>komplet  kom</t>
  </si>
  <si>
    <t>2.2 Razdjelnik ambulante RA1, RA2 i RA3</t>
  </si>
  <si>
    <t>Ugradni razdjelnik sa vratima i bravom,jednoredni, sa 22 osigurača u redu,dim 500x166x110 mm,tip kao DW4HE 122 + okvir DW4HR1,Schrack, sa slijedećim elementima:</t>
  </si>
  <si>
    <t>Zaštitni uređaj diferencijalne struje (FID sklopka) P+N; 40-2-0.03/AC;tip kao BC 004 103,Schrack</t>
  </si>
  <si>
    <t>Katodni odvodnik prenapona VVM,TII,255V/20 kA,+ podnožje VARTEC TII (ISO 10310),Schrack</t>
  </si>
  <si>
    <t>Instal.zaštit.prekidač C4A /1P;prekidna moć 15kA</t>
  </si>
  <si>
    <t>2.3 Razdjelnik ambulante RA4</t>
  </si>
  <si>
    <t>Instalacioni sklopnik R20-20,2P,ETICON</t>
  </si>
  <si>
    <t>Infra crveni rele za rasvjetu ulaza u garažu u kompletu sa 2 senzora</t>
  </si>
  <si>
    <t>Foto rele (forel) za rasvjetu prost oko garaže,u kompletu sa sondom</t>
  </si>
  <si>
    <t xml:space="preserve">2.4 Razdjelnik ambulante RA5,RA6 </t>
  </si>
  <si>
    <t>RAZVODNI UREĐAJI :</t>
  </si>
  <si>
    <t>3.0. RASVJETA</t>
  </si>
  <si>
    <t>3.1 Svjetiljke i pribor</t>
  </si>
  <si>
    <t>3.1.</t>
  </si>
  <si>
    <t>Dobava i montaža ugradnog downlightera aluminijskog kućišta s  LED izvorom svjetla snage 25W,  minimalnog svjetlosnog toka 2280lm, 4000K, IP44, IK07, tip kao Sylvania Syl-Lighter LED</t>
  </si>
  <si>
    <t>3.2.</t>
  </si>
  <si>
    <t>Dobava i montaža ugradne LED svjetiljke, dimenzija 597x597mm,prizmatičnog PMMA difuzora, kućište od čelika, snage 31W, 4000K,  ukupnog svjetlosnog toka svjetiljke 3260 lm, IP43, tip kao Intralighting 106 PR</t>
  </si>
  <si>
    <t>3.3.</t>
  </si>
  <si>
    <t>Dobava i montaža ugradne LED svjetiljke, dimenzija 597x597mm,prizmatičnog PMMA difuzora, kućište od čelika, snage 23W, 4000K,  ukupnog svjetlosnog toka svjetiljke 2540 lm, IP43, tip kao Intralighting 106 PR</t>
  </si>
  <si>
    <t>3.4.</t>
  </si>
  <si>
    <t>Dobava i montaža nadgradne  LED svjetiljke snage 24W, ukupnog svjetlosnog toka svjetiljke 1600lm, 4000K, zaštite IP65 i IK10, tip kao Philips Coreline Wall-mounted WL120V</t>
  </si>
  <si>
    <t>Dobava i montaža nadgradne LED svjetiljke, polikarbonatno kućište i difuzor,  4000K,  CRI&gt;=80, CLI, IP65, IK08, 23W, 2200lm, tip kao Philips Coreline Waterproof WT120C</t>
  </si>
  <si>
    <t>3.5.</t>
  </si>
  <si>
    <t xml:space="preserve">Dobava i montaža ugradne zakretne LED svjetiljke aluminijskog kućišta, snage 11W, svjetlosni tok svjetiljke 650lm, 4000K, CRI≥80, CLII, IP54, IK02, tip kao Philips Coreline Recessed Spot RS141B </t>
  </si>
  <si>
    <t>3.6.</t>
  </si>
  <si>
    <t>Dobava i montaža ugradne panik svjetiljke snage 5W i autonomije 3h u pripravnom spoju simetrične distribucije svjetla, tip kao Cooper Micropoint 2</t>
  </si>
  <si>
    <t>Dobava i montaža ugradne panik svjetiljke snage 5W i autonomije 3h u pripravnom spoju asimetrične distribucije svjetla, tip kao Cooper Micropoint 2</t>
  </si>
  <si>
    <t>3.7.</t>
  </si>
  <si>
    <t>3.8.</t>
  </si>
  <si>
    <t>Dobava i montaža nadgradne LED panik svjetiljke 8W autonomije 3h u trajnom spoju s piktogramom ravno. Tip kao: Cooper Velos</t>
  </si>
  <si>
    <t>3.9.</t>
  </si>
  <si>
    <t>Dobava i montaža nadgradne LED panik svjetiljke 8W autonomije 3h u trajnom spoju s dvostranim piktogramom lijevo-desno. Tip kao: Cooper Velos</t>
  </si>
  <si>
    <t>SVJETILJKE UKUPNO :</t>
  </si>
  <si>
    <t>3.2 Sklopne naprave</t>
  </si>
  <si>
    <t>Podžbukna sklopka 10A,230V,tip kao VIMAR ili po izboru investitora,komplet sa okvirima i ostalim priborom,boja po izboru investitora:</t>
  </si>
  <si>
    <t xml:space="preserve">obična sklopka </t>
  </si>
  <si>
    <t>izmjenična sklopka</t>
  </si>
  <si>
    <t>križna sklopka</t>
  </si>
  <si>
    <t>3.3 Kabeli i pribor za rasvjetu</t>
  </si>
  <si>
    <t>Napomena:
Kabeli se polažu podžbukno u cijevima,zatim na perforirane police u spuštenom plafonu,te eventualno u podu u odgovarajućim CS cijevima</t>
  </si>
  <si>
    <t>Kabel PPY 3x1,5 mm2</t>
  </si>
  <si>
    <t>Kabel PP00Y 4x1,5 mm2</t>
  </si>
  <si>
    <t>Kabel PPY 4x1,5 mm2</t>
  </si>
  <si>
    <t>Kabel PP 2x1,5 mm2</t>
  </si>
  <si>
    <t>Dobava i montaža instalacijskih cijevi -p/žb
plastična CS cijev promjera 20mm</t>
  </si>
  <si>
    <t>Dobava i montaža instalacijskih cijevi -p/žb
plastična CS cijev promjera 16mm</t>
  </si>
  <si>
    <t>Dobava i montaža instalacijskih cijevi - plastična PNTcijev promjera 16mm</t>
  </si>
  <si>
    <t>Ostali sitni i spojni nepredviđeni materijal</t>
  </si>
  <si>
    <t>RASVJETA :</t>
  </si>
  <si>
    <t>4.0 Termika i EMP pogon</t>
  </si>
  <si>
    <t>4.1 Kabeli termike i EMP,utičnice,priključci i cijevi</t>
  </si>
  <si>
    <t>Dobava i montaža instalacijskih cijevi - plastična C/S cijev promjera 25mm</t>
  </si>
  <si>
    <t>Dobava i montaža instalacijskih cijevi - plastična C/S cijev promjera 20mm</t>
  </si>
  <si>
    <t>Dobava i montaža instalacijskih cijevi - plastična C/S cijev promjera 16mm</t>
  </si>
  <si>
    <t>Utičnica podžbukna,16A,250V,proizvod kao VIMAR, komplet sa ugradnim okvirima, montažnim priborom i zidnom ugradnom kutijom,boja i tip po izboru investitora</t>
  </si>
  <si>
    <t>Utičnica podžbukna,16A,250V,proizvod kao VIMAR,dvostruka,komplet sa ugradnim okvirima, montažnim priborom i zidnom ugradnom kutijom, boja i tip po izboru investitora</t>
  </si>
  <si>
    <t xml:space="preserve">Kutija (izvod)za stalni priključak na el.instalaciju 16A,230V, monofazna izvodna mjesta za: ventilatore u san.čvorovima,zubarske stolice, unutrašnje klima jedinice (fan coile stropne) i fenomate </t>
  </si>
  <si>
    <t>Kutija (izvod)za stalni priključak na el.instalaciju za bojler PTV (monof.), za vanjske klima jedinice (mon.i trof.) i kompresor (mon.)</t>
  </si>
  <si>
    <t>KABELI,TERMIKA,EMP,UTIČNICE I CIJEVI :</t>
  </si>
  <si>
    <t>4.2 Ostali radovi i materijal</t>
  </si>
  <si>
    <t>Kutija za izjednačenje potencijala,podžbukna sa 
sabirnicom</t>
  </si>
  <si>
    <t>Obujmice i spojevi sa metalnim masama za IP,
komplet</t>
  </si>
  <si>
    <t>Tipkalo u nuždi,isklop,podžbukno</t>
  </si>
  <si>
    <t>Dobava i montaža instalacijskih cijevi - plastične
CS cijevi promjera 16mm</t>
  </si>
  <si>
    <t>Kutija (izvod)za stalni priključak na el.instalaciju 16A,230V,monofazba izvodna mjesta za vanjske klima jedinice i kompresor</t>
  </si>
  <si>
    <t>TERMIKA I EMP POGON :</t>
  </si>
  <si>
    <t>5.0 Energetski kabeli i kabel trase</t>
  </si>
  <si>
    <t>Perforirana kabelska trasa s pripadnim 
spojnicama nosačima i poklopcem ZEP PKK 50</t>
  </si>
  <si>
    <t>Perforirana kabelska trasa s pripadnim 
spojnicama nosačima i poklopcem ZEP PKK 100</t>
  </si>
  <si>
    <t>Perforirana kabelska trasa s pripadnim 
spojnicama nosačima i poklopcem ZEP PKK 200</t>
  </si>
  <si>
    <t>Dobava i montaža instalacijskih cijevi - plastične
CS cijevi raznih promjera,23-29mm</t>
  </si>
  <si>
    <t xml:space="preserve">Ostali sitni i spojni materijal </t>
  </si>
  <si>
    <t>paušalno</t>
  </si>
  <si>
    <t>ENERGETSKI KABELI I TRASE :</t>
  </si>
  <si>
    <t>6.0 Ispitivanje i mjerenje</t>
  </si>
  <si>
    <t>Funkcionalno ispitivanje i mjerenje elektroinstalacije s otklanjanjem mogućih grešaka</t>
  </si>
  <si>
    <t>Puštanje u rad izvedene elektroinstalacije jake struje te izdavanje odgovarajućih atesta od strane ovlaštene organizacije</t>
  </si>
  <si>
    <t>Primopredaja radova na elektroinstalacijama jake struje korisniku,izrada zapisnika i puštanje u pogon</t>
  </si>
  <si>
    <t>ISPITIVANJE I MJERENJE :</t>
  </si>
  <si>
    <t>I  JAKA STRUJA :</t>
  </si>
  <si>
    <t xml:space="preserve">S V E U K U P N O: </t>
  </si>
  <si>
    <t>II SLABA STRUJA</t>
  </si>
  <si>
    <t>1.0 Instalacija strukturnog kabliranja(telefon i informatika)</t>
  </si>
  <si>
    <t>Dobava, isporuka i polaganje PVC cijevi Ф50mm,dužine 20m, od postojećeg GRT ili UKO-2  ormara u prizemlju do novog komunikacijskog ormara, komplet sa sitnim spojnim i montažnim materijalom.</t>
  </si>
  <si>
    <t>okvir patch panela 10",1U-Conteg/DP-MP-S1U</t>
  </si>
  <si>
    <t>prihvatnik za module za 10" okvir-Panduit/CFFP4</t>
  </si>
  <si>
    <t>RJ45 utični modul cat6,neoklopljeni -Panduit/ CJ688T GAW</t>
  </si>
  <si>
    <t xml:space="preserve">vodilica kabela za aranžiranje kabela unutar ormarića </t>
  </si>
  <si>
    <t>patch kabel cat.6-1m</t>
  </si>
  <si>
    <t>dvostruka nadgradna šuko priključnica</t>
  </si>
  <si>
    <t>Dobava, isporuka i polaganje kabela P/Fy 1x10mm2 u cijevi CS20 za izjednačenje potencijala KO ormara. Komplet sa sitnim spojnim i montažnim materijalom.</t>
  </si>
  <si>
    <t xml:space="preserve">Dobava, isporuka i uvlačenje voda u instalacijsku CS cijev te polaganje dijelom p/ž u zidu prilikom izgradnje, dijelom u prethodno išteman šlic, dijelom slobodno ostavljeno, sa izradom svih spojeva. </t>
  </si>
  <si>
    <t>Odnosi se na dionice od komunikacijskog ormarića KO do telefonskih i računalnih priključnica. Prosječno se po priključnom mjestu polaže kabela i cijevi:</t>
  </si>
  <si>
    <t xml:space="preserve">UTP CAT.6/CS20       m 16  </t>
  </si>
  <si>
    <t>Komplet sa svim priborom za postavljanje CS cijevi, razvodnim kutijama, cijevima i spajanjem.</t>
  </si>
  <si>
    <t>Dobava, isporuka i montaža jednostruke ugradne telefonske/informatičke priključnice RJ 45 CAT.6, kao tip VIMAR PLANA</t>
  </si>
  <si>
    <t>Dobava, isporuka i montaža jednostruke informat. nadgradne  priključnice RJ 45 CAT.6, za event.spoj na zubarsku stolicu iz poda.</t>
  </si>
  <si>
    <t>Pregled, ispitivanje i mjerenje ispravnosti instalacije, te puštanje u pogon..</t>
  </si>
  <si>
    <t>Parametriranje sustava, pripremni i završni radovi, ispitivanje instalacije, puštanje u pogon, usmena i pismena uputstva, izdavanje uvjerenja i knjige pregleda.</t>
  </si>
  <si>
    <t>Izdavanje atesta od ovlaštene stručne organizacije, te stručni izvještaj (izjava) o kvaliteti izvedene instalacije. Paušalno</t>
  </si>
  <si>
    <t>Sitni spojni i montažni materijal, sitni i nepredviđeni materijal potreban da se instalacija dovede do pune funkcionalnosti, te preda investitoru na korištenje. Paušalno</t>
  </si>
  <si>
    <t>TELEFON I INFORMATIKA :</t>
  </si>
  <si>
    <t>II  SLABA STRUJA :</t>
  </si>
  <si>
    <t>KOMPLETNA ELEKTRO  INSTALACIJA:</t>
  </si>
  <si>
    <t>Projektant :</t>
  </si>
  <si>
    <t xml:space="preserve">IGOR UJDUROVIĆ dipl.ing.el      br.ovl.751 </t>
  </si>
  <si>
    <t>IGOPROJEKT d.o.o. - Split,  ul.Slobode 3</t>
  </si>
  <si>
    <t>Split,svibanj,2016.</t>
  </si>
  <si>
    <r>
      <t>Polaganje glavnog napojnog kabela X</t>
    </r>
    <r>
      <rPr>
        <sz val="12"/>
        <color rgb="FFFF0000"/>
        <rFont val="Calibri"/>
        <family val="2"/>
        <charset val="238"/>
      </rPr>
      <t>POOY 5x25 mm</t>
    </r>
    <r>
      <rPr>
        <sz val="12"/>
        <color rgb="FFFF0000"/>
        <rFont val="Arial"/>
        <charset val="238"/>
      </rPr>
      <t>² od GRO do GRA</t>
    </r>
    <r>
      <rPr>
        <sz val="12"/>
        <color rgb="FFFF0000"/>
        <rFont val="Calibri"/>
        <family val="2"/>
        <charset val="238"/>
      </rPr>
      <t xml:space="preserve"> </t>
    </r>
    <r>
      <rPr>
        <sz val="11"/>
        <color theme="1"/>
        <rFont val="Arial"/>
        <family val="2"/>
        <charset val="238"/>
      </rPr>
      <t>te uvlačenje u postavljene PVC cijevi i spajanje na postojeći GRO objekta. Dužina kabela prema izmjeri na licu mjesta a predviđena dužina iznosi :</t>
    </r>
  </si>
  <si>
    <r>
      <t xml:space="preserve">Polaganje PHD cijevi </t>
    </r>
    <r>
      <rPr>
        <sz val="12"/>
        <color rgb="FF000000"/>
        <rFont val="Arial"/>
        <charset val="238"/>
      </rPr>
      <t>Φ</t>
    </r>
    <r>
      <rPr>
        <sz val="11"/>
        <color theme="1"/>
        <rFont val="Arial"/>
        <family val="2"/>
        <charset val="238"/>
      </rPr>
      <t xml:space="preserve"> 70 mm od postojećeg GRO do novog GRA.
Dužina trase prema izmjeri na licu mjesta a predviđena dužina iznosi :</t>
    </r>
  </si>
  <si>
    <r>
      <rPr>
        <b/>
        <sz val="12"/>
        <color rgb="FF000000"/>
        <rFont val="Calibri"/>
        <family val="2"/>
        <charset val="238"/>
      </rPr>
      <t>Napomena :</t>
    </r>
    <r>
      <rPr>
        <sz val="12"/>
        <color rgb="FF000000"/>
        <rFont val="Calibri"/>
        <family val="2"/>
        <charset val="238"/>
      </rPr>
      <t xml:space="preserve"> svi uputnici ventilatora su obuhvaćeni u troškovniku strojarskog projekta,a u ovom projeku je obuhvaćeno samo ožičenje.</t>
    </r>
  </si>
  <si>
    <r>
      <t>Kabel PPY 3x2,5mm</t>
    </r>
    <r>
      <rPr>
        <sz val="12"/>
        <color rgb="FF000000"/>
        <rFont val="Arial"/>
        <charset val="238"/>
      </rPr>
      <t>²</t>
    </r>
  </si>
  <si>
    <r>
      <t>Kabel PPY 3x1,5mm</t>
    </r>
    <r>
      <rPr>
        <sz val="12"/>
        <color rgb="FF000000"/>
        <rFont val="Arial"/>
        <charset val="238"/>
      </rPr>
      <t>²</t>
    </r>
  </si>
  <si>
    <r>
      <t>Kabel PPY 5x1,5mm</t>
    </r>
    <r>
      <rPr>
        <sz val="12"/>
        <color rgb="FF000000"/>
        <rFont val="Arial"/>
        <charset val="238"/>
      </rPr>
      <t>²</t>
    </r>
  </si>
  <si>
    <r>
      <t>Kabel LiYCY 7x0,75 mm</t>
    </r>
    <r>
      <rPr>
        <sz val="12"/>
        <color rgb="FF000000"/>
        <rFont val="Calibri"/>
        <family val="2"/>
        <charset val="238"/>
      </rPr>
      <t>²</t>
    </r>
  </si>
  <si>
    <r>
      <t>Kabel LiYCY 7x1,5 mm</t>
    </r>
    <r>
      <rPr>
        <sz val="12"/>
        <color rgb="FF000000"/>
        <rFont val="Calibri"/>
        <family val="2"/>
        <charset val="238"/>
      </rPr>
      <t>²</t>
    </r>
  </si>
  <si>
    <r>
      <t>Vod za izjednačenje potencijala P-Y 4mm</t>
    </r>
    <r>
      <rPr>
        <sz val="12"/>
        <color rgb="FF000000"/>
        <rFont val="Arial"/>
        <family val="2"/>
        <charset val="238"/>
      </rPr>
      <t>²</t>
    </r>
    <r>
      <rPr>
        <sz val="11"/>
        <color theme="1"/>
        <rFont val="Arial"/>
        <family val="2"/>
        <charset val="238"/>
      </rPr>
      <t xml:space="preserve"> prosječne dužine 6m
</t>
    </r>
  </si>
  <si>
    <r>
      <t>Vod za izjednačenje potencijala P-Y 10mm</t>
    </r>
    <r>
      <rPr>
        <sz val="12"/>
        <color rgb="FF000000"/>
        <rFont val="Arial"/>
        <family val="2"/>
        <charset val="238"/>
      </rPr>
      <t>²</t>
    </r>
    <r>
      <rPr>
        <sz val="11"/>
        <color theme="1"/>
        <rFont val="Arial"/>
        <family val="2"/>
        <charset val="238"/>
      </rPr>
      <t xml:space="preserve"> prosječne dužine 10m</t>
    </r>
  </si>
  <si>
    <r>
      <t>Kabel PPY 3x1,5mm</t>
    </r>
    <r>
      <rPr>
        <sz val="12"/>
        <color rgb="FF000000"/>
        <rFont val="Arial"/>
        <family val="2"/>
        <charset val="238"/>
      </rPr>
      <t>²</t>
    </r>
    <r>
      <rPr>
        <sz val="11"/>
        <color theme="1"/>
        <rFont val="Arial"/>
        <family val="2"/>
        <charset val="238"/>
      </rPr>
      <t xml:space="preserve"> za spoj tipkala u nuždi</t>
    </r>
  </si>
  <si>
    <r>
      <t>Kabel PP00Y 3x10mm</t>
    </r>
    <r>
      <rPr>
        <sz val="12"/>
        <color rgb="FF000000"/>
        <rFont val="Arial"/>
        <charset val="238"/>
      </rPr>
      <t>²</t>
    </r>
  </si>
  <si>
    <r>
      <t>Kabel PP00Y 3x6mm</t>
    </r>
    <r>
      <rPr>
        <sz val="12"/>
        <color rgb="FF000000"/>
        <rFont val="Arial"/>
        <charset val="238"/>
      </rPr>
      <t>²</t>
    </r>
  </si>
  <si>
    <r>
      <t>Kabel PP00Y 5x4mm</t>
    </r>
    <r>
      <rPr>
        <sz val="12"/>
        <color rgb="FF000000"/>
        <rFont val="Arial"/>
        <charset val="238"/>
      </rPr>
      <t>²</t>
    </r>
  </si>
  <si>
    <r>
      <t>Kabel PP00Y 3x4mm</t>
    </r>
    <r>
      <rPr>
        <sz val="12"/>
        <color rgb="FF000000"/>
        <rFont val="Arial"/>
        <charset val="238"/>
      </rPr>
      <t>²</t>
    </r>
  </si>
  <si>
    <r>
      <t xml:space="preserve">Dobava, isporuka i montaža informatičko-komunikacijskog ormarića </t>
    </r>
    <r>
      <rPr>
        <b/>
        <sz val="12"/>
        <rFont val="Calibri"/>
        <family val="2"/>
        <charset val="238"/>
      </rPr>
      <t>KO</t>
    </r>
    <r>
      <rPr>
        <sz val="12"/>
        <rFont val="Calibri"/>
        <family val="2"/>
        <charset val="238"/>
      </rPr>
      <t xml:space="preserve"> koji se ugrađuje nadžbukno u prostor sa GRK.Uz ormarić se isporučuju nosači za reglete, komplet s regletama 10x2,zatim nosači za ugradnju pasivne opreme te ostala montažna oprema</t>
    </r>
    <r>
      <rPr>
        <sz val="12"/>
        <color rgb="FF000000"/>
        <rFont val="Calibri"/>
        <family val="2"/>
        <charset val="238"/>
      </rPr>
      <t xml:space="preserve"> (čičak vezice, matice, vijci i sl.) Dimenzije ormarića KO će se odrediti naknadno od strane isporučitelja pasivne opreme nakon što se ista posloži prema specifikaciji i željama investitora.U opremu spadaju:</t>
    </r>
  </si>
  <si>
    <t>GRAĐEVINSKO – ZANATSKI RADOVI</t>
  </si>
  <si>
    <t xml:space="preserve">   …………………………………………..</t>
  </si>
  <si>
    <t>ELEKTROINSTALATERSKI RADOVI</t>
  </si>
  <si>
    <t>……………………………………………..</t>
  </si>
  <si>
    <t>INSTALACIJA VODE I KANALIZACIJE</t>
  </si>
  <si>
    <t>TERMO INSTALACIJE</t>
  </si>
  <si>
    <t>UKUPNO ( bez PDV-a ):</t>
  </si>
  <si>
    <t>PDV 25 %</t>
  </si>
  <si>
    <t>SVEUKUPNO SA PDV-om</t>
  </si>
  <si>
    <t>Obračun po kompletu uz obvezno popunjavanje jediničnih cijena svih stavaka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</si>
</sst>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4" formatCode="_-* #,##0.00\ &quot;kn&quot;_-;\-* #,##0.00\ &quot;kn&quot;_-;_-* &quot;-&quot;??\ &quot;kn&quot;_-;_-@_-"/>
    <numFmt numFmtId="43" formatCode="_-* #,##0.00\ _k_n_-;\-* #,##0.00\ _k_n_-;_-* &quot;-&quot;??\ _k_n_-;_-@_-"/>
    <numFmt numFmtId="164" formatCode="_(&quot;$&quot;* #,##0.00_);_(&quot;$&quot;* \(#,##0.00\);_(&quot;$&quot;* &quot;-&quot;??_);_(@_)"/>
    <numFmt numFmtId="165" formatCode="_(* #,##0.00_);_(* \(#,##0.00\);_(* &quot;-&quot;??_);_(@_)"/>
    <numFmt numFmtId="166" formatCode="0&quot;.&quot;"/>
    <numFmt numFmtId="167" formatCode="#,##0.00\ &quot;kn&quot;"/>
    <numFmt numFmtId="168" formatCode="#&quot;.&quot;"/>
    <numFmt numFmtId="169" formatCode="0.0"/>
    <numFmt numFmtId="170" formatCode="_-* #,##0.0\ _k_n_-;\-* #,##0.0\ _k_n_-;_-* &quot;-&quot;??\ _k_n_-;_-@_-"/>
  </numFmts>
  <fonts count="92" x14ac:knownFonts="1">
    <font>
      <sz val="11"/>
      <color theme="1"/>
      <name val="Arial"/>
      <family val="2"/>
      <charset val="238"/>
    </font>
    <font>
      <sz val="11"/>
      <color theme="1"/>
      <name val="Calibri"/>
      <family val="2"/>
      <charset val="238"/>
      <scheme val="minor"/>
    </font>
    <font>
      <sz val="10"/>
      <name val="MS Sans Serif"/>
      <family val="2"/>
      <charset val="238"/>
    </font>
    <font>
      <sz val="10"/>
      <name val="Arial"/>
      <family val="2"/>
      <charset val="238"/>
    </font>
    <font>
      <sz val="10"/>
      <name val="Tahoma"/>
      <family val="2"/>
      <charset val="238"/>
    </font>
    <font>
      <sz val="9"/>
      <name val="Arial"/>
      <family val="2"/>
      <charset val="238"/>
    </font>
    <font>
      <b/>
      <sz val="9"/>
      <name val="Arial"/>
      <family val="2"/>
      <charset val="238"/>
    </font>
    <font>
      <sz val="11"/>
      <color indexed="8"/>
      <name val="Calibri"/>
      <family val="2"/>
      <charset val="238"/>
    </font>
    <font>
      <b/>
      <sz val="18"/>
      <color indexed="56"/>
      <name val="Cambria"/>
      <family val="2"/>
      <charset val="238"/>
    </font>
    <font>
      <sz val="10"/>
      <name val="Helv"/>
    </font>
    <font>
      <sz val="10"/>
      <name val="Arial"/>
      <family val="2"/>
      <charset val="238"/>
    </font>
    <font>
      <sz val="11"/>
      <color indexed="9"/>
      <name val="Calibri"/>
      <family val="2"/>
      <charset val="238"/>
    </font>
    <font>
      <sz val="11"/>
      <color indexed="20"/>
      <name val="Calibri"/>
      <family val="2"/>
      <charset val="238"/>
    </font>
    <font>
      <b/>
      <sz val="11"/>
      <color indexed="52"/>
      <name val="Calibri"/>
      <family val="2"/>
      <charset val="238"/>
    </font>
    <font>
      <b/>
      <sz val="11"/>
      <color indexed="9"/>
      <name val="Calibri"/>
      <family val="2"/>
      <charset val="238"/>
    </font>
    <font>
      <i/>
      <sz val="11"/>
      <color indexed="23"/>
      <name val="Calibri"/>
      <family val="2"/>
      <charset val="238"/>
    </font>
    <font>
      <sz val="11"/>
      <color indexed="17"/>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2"/>
      <name val="Calibri"/>
      <family val="2"/>
      <charset val="238"/>
    </font>
    <font>
      <sz val="11"/>
      <color indexed="52"/>
      <name val="Calibri"/>
      <family val="2"/>
      <charset val="238"/>
    </font>
    <font>
      <sz val="11"/>
      <color indexed="60"/>
      <name val="Calibri"/>
      <family val="2"/>
      <charset val="238"/>
    </font>
    <font>
      <b/>
      <sz val="11"/>
      <color indexed="63"/>
      <name val="Calibri"/>
      <family val="2"/>
      <charset val="238"/>
    </font>
    <font>
      <b/>
      <sz val="11"/>
      <color indexed="8"/>
      <name val="Calibri"/>
      <family val="2"/>
      <charset val="238"/>
    </font>
    <font>
      <sz val="11"/>
      <color indexed="10"/>
      <name val="Calibri"/>
      <family val="2"/>
      <charset val="238"/>
    </font>
    <font>
      <sz val="11"/>
      <color theme="1"/>
      <name val="Calibri"/>
      <family val="2"/>
      <charset val="238"/>
      <scheme val="minor"/>
    </font>
    <font>
      <sz val="9"/>
      <name val="Arial"/>
    </font>
    <font>
      <sz val="10"/>
      <name val="Arial"/>
    </font>
    <font>
      <sz val="10"/>
      <name val="Arial"/>
      <family val="2"/>
    </font>
    <font>
      <sz val="10"/>
      <name val="Arial CE"/>
      <charset val="238"/>
    </font>
    <font>
      <sz val="12"/>
      <color indexed="8"/>
      <name val="Calibri"/>
      <family val="2"/>
      <charset val="238"/>
    </font>
    <font>
      <u/>
      <sz val="10"/>
      <color indexed="12"/>
      <name val="Arial"/>
      <family val="2"/>
      <charset val="238"/>
    </font>
    <font>
      <sz val="11"/>
      <color theme="1"/>
      <name val="Calibri"/>
      <family val="2"/>
      <scheme val="minor"/>
    </font>
    <font>
      <b/>
      <sz val="11"/>
      <color theme="1"/>
      <name val="Arial"/>
      <family val="2"/>
      <charset val="238"/>
    </font>
    <font>
      <sz val="11"/>
      <color theme="1"/>
      <name val="Calibri"/>
      <family val="2"/>
      <charset val="238"/>
    </font>
    <font>
      <vertAlign val="superscript"/>
      <sz val="11"/>
      <color theme="1"/>
      <name val="Arial"/>
      <family val="2"/>
      <charset val="238"/>
    </font>
    <font>
      <b/>
      <sz val="11"/>
      <name val="Arial"/>
      <family val="2"/>
      <charset val="238"/>
    </font>
    <font>
      <sz val="11"/>
      <name val="Arial"/>
      <family val="2"/>
      <charset val="238"/>
    </font>
    <font>
      <i/>
      <sz val="11"/>
      <name val="Arial"/>
      <family val="2"/>
      <charset val="238"/>
    </font>
    <font>
      <i/>
      <u/>
      <sz val="11"/>
      <color theme="1"/>
      <name val="Arial"/>
      <family val="2"/>
      <charset val="238"/>
    </font>
    <font>
      <sz val="11"/>
      <color theme="1"/>
      <name val="Arial"/>
      <family val="2"/>
      <charset val="238"/>
    </font>
    <font>
      <b/>
      <sz val="7"/>
      <name val="Arial"/>
      <family val="2"/>
      <charset val="238"/>
    </font>
    <font>
      <b/>
      <sz val="10"/>
      <name val="Arial"/>
      <family val="2"/>
      <charset val="238"/>
    </font>
    <font>
      <i/>
      <sz val="9"/>
      <name val="Arial"/>
      <family val="2"/>
      <charset val="238"/>
    </font>
    <font>
      <sz val="9"/>
      <name val="Arial"/>
      <family val="2"/>
    </font>
    <font>
      <sz val="9"/>
      <name val="Calibri"/>
      <family val="2"/>
      <charset val="238"/>
    </font>
    <font>
      <b/>
      <sz val="9"/>
      <name val="Arial"/>
      <family val="2"/>
    </font>
    <font>
      <b/>
      <i/>
      <u/>
      <sz val="10"/>
      <name val="Arial"/>
      <family val="2"/>
      <charset val="238"/>
    </font>
    <font>
      <b/>
      <u/>
      <sz val="10"/>
      <name val="Arial"/>
      <family val="2"/>
      <charset val="238"/>
    </font>
    <font>
      <sz val="10"/>
      <color theme="1"/>
      <name val="Arial"/>
      <family val="2"/>
      <charset val="238"/>
    </font>
    <font>
      <b/>
      <sz val="10"/>
      <color theme="1"/>
      <name val="Arial"/>
      <family val="2"/>
      <charset val="238"/>
    </font>
    <font>
      <b/>
      <i/>
      <sz val="10"/>
      <color theme="1"/>
      <name val="Arial"/>
      <family val="2"/>
      <charset val="238"/>
    </font>
    <font>
      <sz val="10"/>
      <color rgb="FFFF0000"/>
      <name val="Arial"/>
      <family val="2"/>
      <charset val="238"/>
    </font>
    <font>
      <vertAlign val="subscript"/>
      <sz val="10"/>
      <name val="Arial"/>
      <family val="2"/>
      <charset val="238"/>
    </font>
    <font>
      <vertAlign val="superscript"/>
      <sz val="10"/>
      <name val="Arial"/>
      <family val="2"/>
      <charset val="238"/>
    </font>
    <font>
      <sz val="10"/>
      <color indexed="8"/>
      <name val="Arial"/>
      <family val="2"/>
      <charset val="238"/>
    </font>
    <font>
      <sz val="7"/>
      <name val="Times New Roman"/>
      <family val="1"/>
      <charset val="238"/>
    </font>
    <font>
      <vertAlign val="superscript"/>
      <sz val="10"/>
      <color indexed="8"/>
      <name val="Arial"/>
      <family val="2"/>
      <charset val="238"/>
    </font>
    <font>
      <vertAlign val="superscript"/>
      <sz val="9"/>
      <name val="Arial"/>
      <family val="2"/>
    </font>
    <font>
      <vertAlign val="superscript"/>
      <sz val="11"/>
      <color indexed="8"/>
      <name val="Calibri"/>
      <family val="2"/>
      <charset val="238"/>
    </font>
    <font>
      <vertAlign val="superscript"/>
      <sz val="9"/>
      <name val="Arial"/>
      <family val="2"/>
      <charset val="238"/>
    </font>
    <font>
      <b/>
      <i/>
      <sz val="10"/>
      <name val="Arial"/>
      <family val="2"/>
      <charset val="238"/>
    </font>
    <font>
      <i/>
      <sz val="10"/>
      <name val="Arial"/>
      <family val="2"/>
      <charset val="238"/>
    </font>
    <font>
      <b/>
      <sz val="10"/>
      <name val="Arial"/>
      <family val="2"/>
    </font>
    <font>
      <b/>
      <sz val="14"/>
      <color rgb="FFFF0000"/>
      <name val="Calibri"/>
      <family val="2"/>
      <charset val="238"/>
    </font>
    <font>
      <sz val="12"/>
      <color theme="1"/>
      <name val="Calibri"/>
      <family val="2"/>
      <charset val="238"/>
    </font>
    <font>
      <b/>
      <sz val="12"/>
      <name val="Calibri"/>
      <family val="2"/>
      <charset val="238"/>
    </font>
    <font>
      <b/>
      <sz val="12"/>
      <color theme="1"/>
      <name val="Calibri"/>
      <family val="2"/>
      <charset val="238"/>
    </font>
    <font>
      <sz val="12"/>
      <name val="Calibri"/>
      <family val="2"/>
      <charset val="238"/>
    </font>
    <font>
      <b/>
      <sz val="14"/>
      <name val="Calibri"/>
      <family val="2"/>
      <charset val="238"/>
    </font>
    <font>
      <b/>
      <sz val="10"/>
      <name val="Calibri"/>
      <family val="2"/>
      <charset val="238"/>
    </font>
    <font>
      <sz val="10"/>
      <name val="Helv"/>
      <charset val="238"/>
    </font>
    <font>
      <b/>
      <sz val="18"/>
      <color rgb="FF000000"/>
      <name val="Calibri"/>
      <charset val="238"/>
    </font>
    <font>
      <b/>
      <sz val="14"/>
      <color rgb="FF000000"/>
      <name val="Calibri"/>
      <family val="2"/>
      <charset val="238"/>
    </font>
    <font>
      <sz val="12"/>
      <color rgb="FF000000"/>
      <name val="Calibri"/>
      <family val="2"/>
      <charset val="238"/>
    </font>
    <font>
      <b/>
      <sz val="12"/>
      <color rgb="FF000000"/>
      <name val="Calibri"/>
      <family val="2"/>
      <charset val="238"/>
    </font>
    <font>
      <b/>
      <sz val="12"/>
      <color rgb="FF000000"/>
      <name val="Calibri"/>
      <charset val="238"/>
    </font>
    <font>
      <b/>
      <sz val="16"/>
      <color rgb="FF000000"/>
      <name val="Calibri"/>
      <charset val="238"/>
    </font>
    <font>
      <sz val="12"/>
      <color rgb="FFFF0000"/>
      <name val="Calibri"/>
      <family val="2"/>
      <charset val="238"/>
    </font>
    <font>
      <sz val="12"/>
      <color rgb="FFFF0000"/>
      <name val="Arial"/>
      <charset val="238"/>
    </font>
    <font>
      <sz val="12"/>
      <color rgb="FF000000"/>
      <name val="Arial"/>
      <charset val="238"/>
    </font>
    <font>
      <b/>
      <sz val="11"/>
      <color rgb="FF000000"/>
      <name val="Calibri"/>
      <family val="2"/>
      <charset val="238"/>
    </font>
    <font>
      <b/>
      <sz val="16"/>
      <color rgb="FF000000"/>
      <name val="Calibri"/>
      <family val="2"/>
      <charset val="238"/>
    </font>
    <font>
      <sz val="11"/>
      <color rgb="FF000000"/>
      <name val="Calibri"/>
      <family val="2"/>
      <charset val="238"/>
    </font>
    <font>
      <sz val="11"/>
      <name val="Calibri"/>
      <family val="2"/>
      <charset val="238"/>
    </font>
    <font>
      <sz val="12"/>
      <color rgb="FF000000"/>
      <name val="Arial"/>
      <family val="2"/>
      <charset val="238"/>
    </font>
    <font>
      <sz val="10"/>
      <color rgb="FF000000"/>
      <name val="Calibri"/>
      <family val="2"/>
      <charset val="238"/>
    </font>
    <font>
      <sz val="14"/>
      <color rgb="FF000000"/>
      <name val="Calibri"/>
      <family val="2"/>
      <charset val="238"/>
    </font>
    <font>
      <sz val="16"/>
      <color rgb="FF000000"/>
      <name val="Calibri"/>
      <family val="2"/>
      <charset val="238"/>
    </font>
    <font>
      <b/>
      <sz val="11"/>
      <color rgb="FF000000"/>
      <name val="Times New Roman"/>
      <family val="1"/>
    </font>
    <font>
      <sz val="12"/>
      <color theme="1"/>
      <name val="Arial"/>
      <family val="2"/>
      <charset val="23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rgb="FFFFFF00"/>
        <bgColor rgb="FF000000"/>
      </patternFill>
    </fill>
    <fill>
      <patternFill patternType="solid">
        <fgColor rgb="FFFFFFFF"/>
        <bgColor rgb="FF000000"/>
      </patternFill>
    </fill>
  </fills>
  <borders count="3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ck">
        <color indexed="64"/>
      </top>
      <bottom style="thick">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bottom style="medium">
        <color indexed="64"/>
      </bottom>
      <diagonal/>
    </border>
    <border>
      <left/>
      <right style="thin">
        <color indexed="64"/>
      </right>
      <top/>
      <bottom style="medium">
        <color indexed="64"/>
      </bottom>
      <diagonal/>
    </border>
    <border>
      <left/>
      <right/>
      <top/>
      <bottom style="thick">
        <color indexed="64"/>
      </bottom>
      <diagonal/>
    </border>
  </borders>
  <cellStyleXfs count="90">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9" borderId="0" applyNumberFormat="0" applyBorder="0" applyAlignment="0" applyProtection="0"/>
    <xf numFmtId="0" fontId="12" fillId="3" borderId="0" applyNumberFormat="0" applyBorder="0" applyAlignment="0" applyProtection="0"/>
    <xf numFmtId="0" fontId="13" fillId="20" borderId="1" applyNumberFormat="0" applyAlignment="0" applyProtection="0"/>
    <xf numFmtId="0" fontId="14" fillId="21" borderId="2" applyNumberFormat="0" applyAlignment="0" applyProtection="0"/>
    <xf numFmtId="164" fontId="10" fillId="0" borderId="0" applyFont="0" applyFill="0" applyBorder="0" applyAlignment="0" applyProtection="0"/>
    <xf numFmtId="0" fontId="15" fillId="0" borderId="0" applyNumberFormat="0" applyFill="0" applyBorder="0" applyAlignment="0" applyProtection="0"/>
    <xf numFmtId="0" fontId="16" fillId="4" borderId="0" applyNumberFormat="0" applyBorder="0" applyAlignment="0" applyProtection="0"/>
    <xf numFmtId="0" fontId="17" fillId="0" borderId="3" applyNumberFormat="0" applyFill="0" applyAlignment="0" applyProtection="0"/>
    <xf numFmtId="0" fontId="18" fillId="0" borderId="4" applyNumberFormat="0" applyFill="0" applyAlignment="0" applyProtection="0"/>
    <xf numFmtId="0" fontId="19" fillId="0" borderId="5" applyNumberFormat="0" applyFill="0" applyAlignment="0" applyProtection="0"/>
    <xf numFmtId="0" fontId="19" fillId="0" borderId="0" applyNumberFormat="0" applyFill="0" applyBorder="0" applyAlignment="0" applyProtection="0"/>
    <xf numFmtId="0" fontId="20" fillId="7" borderId="1" applyNumberFormat="0" applyAlignment="0" applyProtection="0"/>
    <xf numFmtId="0" fontId="21" fillId="0" borderId="6" applyNumberFormat="0" applyFill="0" applyAlignment="0" applyProtection="0"/>
    <xf numFmtId="0" fontId="22" fillId="22" borderId="0" applyNumberFormat="0" applyBorder="0" applyAlignment="0" applyProtection="0"/>
    <xf numFmtId="0" fontId="2" fillId="0" borderId="0"/>
    <xf numFmtId="0" fontId="2" fillId="0" borderId="0"/>
    <xf numFmtId="0" fontId="26" fillId="0" borderId="0"/>
    <xf numFmtId="0" fontId="3" fillId="0" borderId="0"/>
    <xf numFmtId="0" fontId="3" fillId="0" borderId="0"/>
    <xf numFmtId="0" fontId="4" fillId="0" borderId="0"/>
    <xf numFmtId="0" fontId="7" fillId="0" borderId="0"/>
    <xf numFmtId="0" fontId="10" fillId="0" borderId="0"/>
    <xf numFmtId="0" fontId="3" fillId="0" borderId="0"/>
    <xf numFmtId="0" fontId="3" fillId="0" borderId="0"/>
    <xf numFmtId="0" fontId="3" fillId="23" borderId="7" applyNumberFormat="0" applyFont="0" applyAlignment="0" applyProtection="0"/>
    <xf numFmtId="0" fontId="9" fillId="0" borderId="0"/>
    <xf numFmtId="0" fontId="23" fillId="20" borderId="8" applyNumberFormat="0" applyAlignment="0" applyProtection="0"/>
    <xf numFmtId="9" fontId="10" fillId="0" borderId="0" applyFont="0" applyFill="0" applyBorder="0" applyAlignment="0" applyProtection="0"/>
    <xf numFmtId="0" fontId="9" fillId="0" borderId="0"/>
    <xf numFmtId="0" fontId="8" fillId="0" borderId="0" applyNumberFormat="0" applyFill="0" applyBorder="0" applyAlignment="0" applyProtection="0"/>
    <xf numFmtId="0" fontId="24" fillId="0" borderId="9" applyNumberFormat="0" applyFill="0" applyAlignment="0" applyProtection="0"/>
    <xf numFmtId="0" fontId="25" fillId="0" borderId="0" applyNumberFormat="0" applyFill="0" applyBorder="0" applyAlignment="0" applyProtection="0"/>
    <xf numFmtId="0" fontId="27" fillId="0" borderId="0"/>
    <xf numFmtId="165" fontId="3" fillId="0" borderId="0" applyFont="0" applyFill="0" applyBorder="0" applyAlignment="0" applyProtection="0"/>
    <xf numFmtId="0" fontId="32" fillId="0" borderId="0" applyNumberFormat="0" applyFill="0" applyBorder="0" applyAlignment="0" applyProtection="0">
      <alignment vertical="top"/>
      <protection locked="0"/>
    </xf>
    <xf numFmtId="0" fontId="3" fillId="0" borderId="0">
      <alignment horizontal="justify" vertical="top" wrapText="1"/>
    </xf>
    <xf numFmtId="0" fontId="3" fillId="0" borderId="0"/>
    <xf numFmtId="0" fontId="3" fillId="0" borderId="0"/>
    <xf numFmtId="0" fontId="3" fillId="0" borderId="0"/>
    <xf numFmtId="0" fontId="2" fillId="0" borderId="0"/>
    <xf numFmtId="0" fontId="3" fillId="0" borderId="0"/>
    <xf numFmtId="0" fontId="28" fillId="0" borderId="0"/>
    <xf numFmtId="0" fontId="3" fillId="0" borderId="0"/>
    <xf numFmtId="0" fontId="3" fillId="0" borderId="0"/>
    <xf numFmtId="0" fontId="2" fillId="0" borderId="0"/>
    <xf numFmtId="0" fontId="30" fillId="0" borderId="0"/>
    <xf numFmtId="0" fontId="1" fillId="0" borderId="0"/>
    <xf numFmtId="0" fontId="4" fillId="0" borderId="0"/>
    <xf numFmtId="0" fontId="30" fillId="0" borderId="0"/>
    <xf numFmtId="0" fontId="5" fillId="0" borderId="0"/>
    <xf numFmtId="0" fontId="1" fillId="0" borderId="0"/>
    <xf numFmtId="0" fontId="30" fillId="0" borderId="0"/>
    <xf numFmtId="0" fontId="33" fillId="0" borderId="0"/>
    <xf numFmtId="0" fontId="29"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5" fillId="0" borderId="0"/>
    <xf numFmtId="0" fontId="3" fillId="0" borderId="0"/>
    <xf numFmtId="0" fontId="31" fillId="0" borderId="0"/>
    <xf numFmtId="43" fontId="31" fillId="0" borderId="0" applyFont="0" applyFill="0" applyBorder="0" applyAlignment="0" applyProtection="0"/>
    <xf numFmtId="43" fontId="31" fillId="0" borderId="0" applyFont="0" applyFill="0" applyBorder="0" applyAlignment="0" applyProtection="0"/>
    <xf numFmtId="43" fontId="41" fillId="0" borderId="0" applyFont="0" applyFill="0" applyBorder="0" applyAlignment="0" applyProtection="0"/>
    <xf numFmtId="44" fontId="41" fillId="0" borderId="0" applyFont="0" applyFill="0" applyBorder="0" applyAlignment="0" applyProtection="0"/>
    <xf numFmtId="0" fontId="29" fillId="0" borderId="0"/>
    <xf numFmtId="0" fontId="5" fillId="0" borderId="0"/>
  </cellStyleXfs>
  <cellXfs count="425">
    <xf numFmtId="0" fontId="0" fillId="0" borderId="0" xfId="0"/>
    <xf numFmtId="0" fontId="0" fillId="0" borderId="0" xfId="0" applyAlignment="1">
      <alignment horizontal="center" vertical="center"/>
    </xf>
    <xf numFmtId="0" fontId="6" fillId="24" borderId="11" xfId="56" applyFont="1" applyFill="1" applyBorder="1" applyAlignment="1">
      <alignment horizontal="center" vertical="center" wrapText="1"/>
    </xf>
    <xf numFmtId="1" fontId="6" fillId="24" borderId="11" xfId="56" applyNumberFormat="1" applyFont="1" applyFill="1" applyBorder="1" applyAlignment="1">
      <alignment horizontal="center" vertical="center" wrapText="1"/>
    </xf>
    <xf numFmtId="4" fontId="6" fillId="24" borderId="11" xfId="56" applyNumberFormat="1" applyFont="1" applyFill="1" applyBorder="1" applyAlignment="1">
      <alignment horizontal="center" vertical="center" wrapText="1"/>
    </xf>
    <xf numFmtId="4" fontId="0" fillId="0" borderId="0" xfId="0" applyNumberFormat="1" applyAlignment="1">
      <alignment horizontal="center" vertical="center"/>
    </xf>
    <xf numFmtId="0" fontId="0" fillId="0" borderId="0" xfId="0" applyAlignment="1">
      <alignment horizontal="left" vertical="top" wrapText="1"/>
    </xf>
    <xf numFmtId="0" fontId="0" fillId="0" borderId="0" xfId="0" applyFont="1" applyAlignment="1">
      <alignment horizontal="center" vertical="center"/>
    </xf>
    <xf numFmtId="0" fontId="0" fillId="0" borderId="0" xfId="0" applyFont="1" applyAlignment="1">
      <alignment horizontal="left" vertical="top" wrapText="1"/>
    </xf>
    <xf numFmtId="4" fontId="0" fillId="0" borderId="0" xfId="0" applyNumberFormat="1" applyFont="1" applyAlignment="1">
      <alignment horizontal="center" vertical="center"/>
    </xf>
    <xf numFmtId="0" fontId="0" fillId="0" borderId="0" xfId="0" applyAlignment="1">
      <alignment horizontal="left" vertical="top"/>
    </xf>
    <xf numFmtId="0" fontId="34" fillId="0" borderId="0" xfId="0" applyFont="1" applyAlignment="1">
      <alignment horizontal="left" vertical="top"/>
    </xf>
    <xf numFmtId="0" fontId="0" fillId="0" borderId="0" xfId="0" applyAlignment="1">
      <alignment vertical="top"/>
    </xf>
    <xf numFmtId="0" fontId="0" fillId="0" borderId="0" xfId="0" applyAlignment="1">
      <alignment horizontal="center" vertical="top"/>
    </xf>
    <xf numFmtId="0" fontId="0" fillId="0" borderId="0" xfId="0" applyFont="1" applyAlignment="1">
      <alignment horizontal="center" vertical="top"/>
    </xf>
    <xf numFmtId="0" fontId="0" fillId="0" borderId="0" xfId="0" applyAlignment="1">
      <alignment vertical="top" wrapText="1"/>
    </xf>
    <xf numFmtId="0" fontId="6" fillId="25" borderId="12" xfId="56" applyFont="1" applyFill="1" applyBorder="1" applyAlignment="1">
      <alignment horizontal="center" vertical="center" wrapText="1"/>
    </xf>
    <xf numFmtId="0" fontId="0" fillId="25" borderId="10" xfId="0" applyFill="1" applyBorder="1" applyAlignment="1">
      <alignment horizontal="center" vertical="top"/>
    </xf>
    <xf numFmtId="0" fontId="0" fillId="25" borderId="10" xfId="0" applyFill="1" applyBorder="1" applyAlignment="1">
      <alignment horizontal="center" vertical="center"/>
    </xf>
    <xf numFmtId="4" fontId="0" fillId="25" borderId="10" xfId="0" applyNumberFormat="1" applyFill="1" applyBorder="1" applyAlignment="1">
      <alignment horizontal="center" vertical="center"/>
    </xf>
    <xf numFmtId="0" fontId="0" fillId="0" borderId="10" xfId="0" applyBorder="1" applyAlignment="1">
      <alignment horizontal="center" vertical="top"/>
    </xf>
    <xf numFmtId="0" fontId="0" fillId="0" borderId="10" xfId="0" applyBorder="1" applyAlignment="1">
      <alignment horizontal="left" vertical="top"/>
    </xf>
    <xf numFmtId="0" fontId="0" fillId="0" borderId="10" xfId="0" applyBorder="1" applyAlignment="1">
      <alignment horizontal="center" vertical="center"/>
    </xf>
    <xf numFmtId="4" fontId="0" fillId="0" borderId="10" xfId="0" applyNumberFormat="1" applyBorder="1" applyAlignment="1">
      <alignment horizontal="center" vertical="center"/>
    </xf>
    <xf numFmtId="0" fontId="34" fillId="25" borderId="10" xfId="0" applyFont="1" applyFill="1" applyBorder="1" applyAlignment="1">
      <alignment horizontal="left" vertical="top"/>
    </xf>
    <xf numFmtId="0" fontId="0" fillId="0" borderId="10" xfId="0" applyFont="1" applyBorder="1" applyAlignment="1">
      <alignment horizontal="center" vertical="top"/>
    </xf>
    <xf numFmtId="0" fontId="0" fillId="0" borderId="10" xfId="0" applyBorder="1" applyAlignment="1">
      <alignment horizontal="left" vertical="top" wrapText="1"/>
    </xf>
    <xf numFmtId="4" fontId="0" fillId="0" borderId="10" xfId="0" applyNumberFormat="1" applyFont="1" applyBorder="1" applyAlignment="1">
      <alignment horizontal="center" vertical="center"/>
    </xf>
    <xf numFmtId="4" fontId="0" fillId="0" borderId="0" xfId="0" applyNumberFormat="1" applyFont="1" applyBorder="1" applyAlignment="1">
      <alignment horizontal="center" vertical="center"/>
    </xf>
    <xf numFmtId="0" fontId="0" fillId="0" borderId="10" xfId="0" applyFont="1" applyBorder="1" applyAlignment="1">
      <alignment horizontal="left" vertical="top" wrapText="1"/>
    </xf>
    <xf numFmtId="0" fontId="0" fillId="0" borderId="10" xfId="0" applyFont="1" applyBorder="1" applyAlignment="1">
      <alignment horizontal="center" vertical="center"/>
    </xf>
    <xf numFmtId="0" fontId="0" fillId="0" borderId="10" xfId="0" applyFill="1" applyBorder="1" applyAlignment="1">
      <alignment horizontal="center" vertical="top"/>
    </xf>
    <xf numFmtId="0" fontId="34" fillId="0" borderId="10" xfId="0" applyFont="1" applyFill="1" applyBorder="1" applyAlignment="1">
      <alignment horizontal="left" vertical="top"/>
    </xf>
    <xf numFmtId="0" fontId="0" fillId="0" borderId="10" xfId="0" applyFill="1" applyBorder="1" applyAlignment="1">
      <alignment horizontal="center" vertical="center"/>
    </xf>
    <xf numFmtId="4" fontId="0" fillId="0" borderId="10" xfId="0" applyNumberFormat="1" applyFill="1" applyBorder="1" applyAlignment="1">
      <alignment horizontal="center" vertical="center"/>
    </xf>
    <xf numFmtId="0" fontId="0" fillId="0" borderId="0" xfId="0" applyBorder="1" applyAlignment="1">
      <alignment horizontal="center" vertical="center"/>
    </xf>
    <xf numFmtId="0" fontId="0" fillId="0" borderId="0" xfId="0" applyFill="1" applyAlignment="1">
      <alignment horizontal="left" vertical="top"/>
    </xf>
    <xf numFmtId="0" fontId="37" fillId="0" borderId="0" xfId="56" applyFont="1" applyFill="1" applyBorder="1" applyAlignment="1">
      <alignment horizontal="center" vertical="center" wrapText="1"/>
    </xf>
    <xf numFmtId="1" fontId="37" fillId="0" borderId="0" xfId="56" applyNumberFormat="1" applyFont="1" applyFill="1" applyBorder="1" applyAlignment="1">
      <alignment horizontal="center" vertical="center" wrapText="1"/>
    </xf>
    <xf numFmtId="4" fontId="37" fillId="0" borderId="0" xfId="56" applyNumberFormat="1" applyFont="1" applyFill="1" applyBorder="1" applyAlignment="1">
      <alignment horizontal="center" vertical="center" wrapText="1"/>
    </xf>
    <xf numFmtId="0" fontId="38" fillId="0" borderId="0" xfId="56" applyFont="1" applyFill="1" applyBorder="1" applyAlignment="1">
      <alignment horizontal="left" vertical="center" wrapText="1"/>
    </xf>
    <xf numFmtId="0" fontId="39" fillId="0" borderId="0" xfId="56" applyFont="1" applyFill="1" applyBorder="1" applyAlignment="1">
      <alignment horizontal="left" vertical="center" wrapText="1"/>
    </xf>
    <xf numFmtId="0" fontId="0" fillId="25" borderId="13" xfId="0" applyFill="1" applyBorder="1" applyAlignment="1">
      <alignment horizontal="center" vertical="top"/>
    </xf>
    <xf numFmtId="0" fontId="34" fillId="25" borderId="13" xfId="0" applyFont="1" applyFill="1" applyBorder="1" applyAlignment="1">
      <alignment horizontal="left" vertical="top"/>
    </xf>
    <xf numFmtId="0" fontId="0" fillId="25" borderId="13" xfId="0" applyFill="1" applyBorder="1" applyAlignment="1">
      <alignment horizontal="center" vertical="center"/>
    </xf>
    <xf numFmtId="4" fontId="0" fillId="25" borderId="13" xfId="0" applyNumberFormat="1" applyFill="1" applyBorder="1" applyAlignment="1">
      <alignment horizontal="center" vertical="center"/>
    </xf>
    <xf numFmtId="0" fontId="40" fillId="0" borderId="0" xfId="0" applyFont="1" applyAlignment="1">
      <alignment horizontal="left" vertical="top"/>
    </xf>
    <xf numFmtId="0" fontId="0" fillId="0" borderId="0" xfId="0" applyFill="1" applyAlignment="1">
      <alignment horizontal="center" vertical="center"/>
    </xf>
    <xf numFmtId="4" fontId="0" fillId="0" borderId="0" xfId="0" applyNumberFormat="1" applyFill="1" applyAlignment="1">
      <alignment horizontal="center" vertical="center"/>
    </xf>
    <xf numFmtId="4" fontId="0" fillId="0" borderId="0" xfId="0" applyNumberFormat="1" applyFont="1" applyFill="1" applyBorder="1" applyAlignment="1">
      <alignment horizontal="center" vertical="center"/>
    </xf>
    <xf numFmtId="0" fontId="42" fillId="24" borderId="11" xfId="0" applyFont="1" applyFill="1" applyBorder="1" applyAlignment="1">
      <alignment horizontal="center" vertical="center" wrapText="1"/>
    </xf>
    <xf numFmtId="0" fontId="42" fillId="24" borderId="12" xfId="0" applyFont="1" applyFill="1" applyBorder="1" applyAlignment="1">
      <alignment horizontal="center" vertical="center" wrapText="1"/>
    </xf>
    <xf numFmtId="0" fontId="6" fillId="24" borderId="11" xfId="0" applyFont="1" applyFill="1" applyBorder="1" applyAlignment="1">
      <alignment horizontal="center" vertical="center" wrapText="1"/>
    </xf>
    <xf numFmtId="1" fontId="6" fillId="24" borderId="11" xfId="0" applyNumberFormat="1" applyFont="1" applyFill="1" applyBorder="1" applyAlignment="1">
      <alignment horizontal="center" vertical="center" wrapText="1"/>
    </xf>
    <xf numFmtId="3" fontId="6" fillId="0" borderId="11" xfId="0" applyNumberFormat="1" applyFont="1" applyFill="1" applyBorder="1" applyAlignment="1">
      <alignment horizontal="center" vertical="center" wrapText="1"/>
    </xf>
    <xf numFmtId="3" fontId="6" fillId="24" borderId="11" xfId="0" applyNumberFormat="1" applyFont="1" applyFill="1" applyBorder="1" applyAlignment="1">
      <alignment horizontal="center" wrapText="1"/>
    </xf>
    <xf numFmtId="0" fontId="43" fillId="0" borderId="14" xfId="0" applyFont="1" applyBorder="1" applyAlignment="1">
      <alignment horizontal="center" vertical="top"/>
    </xf>
    <xf numFmtId="0" fontId="5" fillId="0" borderId="15" xfId="0" applyFont="1" applyBorder="1" applyAlignment="1">
      <alignment horizontal="justify" wrapText="1"/>
    </xf>
    <xf numFmtId="0" fontId="5" fillId="0" borderId="14" xfId="0" applyFont="1" applyBorder="1" applyAlignment="1">
      <alignment horizontal="center"/>
    </xf>
    <xf numFmtId="1" fontId="5" fillId="0" borderId="14" xfId="0" applyNumberFormat="1" applyFont="1" applyBorder="1" applyAlignment="1">
      <alignment horizontal="center" vertical="center"/>
    </xf>
    <xf numFmtId="3" fontId="5" fillId="0" borderId="14" xfId="0" applyNumberFormat="1" applyFont="1" applyFill="1" applyBorder="1" applyAlignment="1">
      <alignment horizontal="center" vertical="center"/>
    </xf>
    <xf numFmtId="3" fontId="5" fillId="0" borderId="14" xfId="0" applyNumberFormat="1" applyFont="1" applyBorder="1" applyAlignment="1">
      <alignment horizontal="center"/>
    </xf>
    <xf numFmtId="0" fontId="6" fillId="0" borderId="16" xfId="0" applyFont="1" applyBorder="1" applyAlignment="1">
      <alignment horizontal="center" vertical="top"/>
    </xf>
    <xf numFmtId="0" fontId="43" fillId="0" borderId="17" xfId="88" applyFont="1" applyFill="1" applyBorder="1" applyAlignment="1">
      <alignment horizontal="justify" vertical="center" wrapText="1"/>
    </xf>
    <xf numFmtId="0" fontId="5" fillId="0" borderId="16" xfId="0" applyFont="1" applyBorder="1" applyAlignment="1">
      <alignment horizontal="center" wrapText="1"/>
    </xf>
    <xf numFmtId="1" fontId="5" fillId="0" borderId="16" xfId="0" applyNumberFormat="1" applyFont="1" applyBorder="1" applyAlignment="1">
      <alignment horizontal="center" vertical="center" wrapText="1"/>
    </xf>
    <xf numFmtId="3" fontId="5" fillId="0" borderId="16" xfId="0" applyNumberFormat="1" applyFont="1" applyFill="1" applyBorder="1" applyAlignment="1">
      <alignment horizontal="center" vertical="center"/>
    </xf>
    <xf numFmtId="3" fontId="5" fillId="0" borderId="16" xfId="0" applyNumberFormat="1" applyFont="1" applyBorder="1" applyAlignment="1">
      <alignment horizontal="center"/>
    </xf>
    <xf numFmtId="0" fontId="3" fillId="0" borderId="17" xfId="0" applyFont="1" applyBorder="1" applyAlignment="1">
      <alignment horizontal="justify" vertical="top"/>
    </xf>
    <xf numFmtId="0" fontId="44" fillId="0" borderId="17" xfId="0" applyFont="1" applyFill="1" applyBorder="1" applyAlignment="1">
      <alignment horizontal="justify" vertical="top"/>
    </xf>
    <xf numFmtId="0" fontId="6" fillId="0" borderId="16" xfId="0" applyFont="1" applyFill="1" applyBorder="1" applyAlignment="1">
      <alignment horizontal="center" vertical="top"/>
    </xf>
    <xf numFmtId="0" fontId="43" fillId="0" borderId="0" xfId="73" applyFont="1" applyAlignment="1">
      <alignment wrapText="1"/>
    </xf>
    <xf numFmtId="0" fontId="5" fillId="0" borderId="16" xfId="0" applyFont="1" applyFill="1" applyBorder="1" applyAlignment="1">
      <alignment horizontal="center" wrapText="1"/>
    </xf>
    <xf numFmtId="1" fontId="5" fillId="0" borderId="16" xfId="0" applyNumberFormat="1" applyFont="1" applyFill="1" applyBorder="1" applyAlignment="1">
      <alignment horizontal="center" vertical="center" wrapText="1"/>
    </xf>
    <xf numFmtId="3" fontId="5" fillId="0" borderId="16" xfId="0" applyNumberFormat="1" applyFont="1" applyFill="1" applyBorder="1" applyAlignment="1">
      <alignment horizontal="center"/>
    </xf>
    <xf numFmtId="2" fontId="5" fillId="0" borderId="17" xfId="0" applyNumberFormat="1" applyFont="1" applyFill="1" applyBorder="1" applyAlignment="1" applyProtection="1">
      <alignment vertical="top" wrapText="1"/>
      <protection locked="0"/>
    </xf>
    <xf numFmtId="2" fontId="5" fillId="0" borderId="16" xfId="0" applyNumberFormat="1" applyFont="1" applyFill="1" applyBorder="1" applyAlignment="1" applyProtection="1">
      <alignment horizontal="center" vertical="center" wrapText="1"/>
      <protection locked="0"/>
    </xf>
    <xf numFmtId="1" fontId="5" fillId="0" borderId="16" xfId="0" applyNumberFormat="1" applyFont="1" applyFill="1" applyBorder="1" applyAlignment="1" applyProtection="1">
      <alignment horizontal="center" vertical="center" wrapText="1"/>
      <protection locked="0"/>
    </xf>
    <xf numFmtId="0" fontId="0" fillId="0" borderId="16" xfId="0" applyFill="1" applyBorder="1"/>
    <xf numFmtId="2" fontId="5" fillId="0" borderId="17" xfId="0" applyNumberFormat="1" applyFont="1" applyFill="1" applyBorder="1" applyAlignment="1" applyProtection="1">
      <alignment vertical="center" wrapText="1"/>
      <protection locked="0"/>
    </xf>
    <xf numFmtId="0" fontId="5" fillId="0" borderId="16" xfId="0" applyFont="1" applyFill="1" applyBorder="1" applyAlignment="1">
      <alignment horizontal="center"/>
    </xf>
    <xf numFmtId="1" fontId="5" fillId="0" borderId="16" xfId="0" applyNumberFormat="1" applyFont="1" applyFill="1" applyBorder="1" applyAlignment="1">
      <alignment horizontal="center"/>
    </xf>
    <xf numFmtId="0" fontId="0" fillId="0" borderId="16" xfId="0" applyBorder="1"/>
    <xf numFmtId="1" fontId="5" fillId="0" borderId="16" xfId="0" applyNumberFormat="1" applyFont="1" applyFill="1" applyBorder="1" applyAlignment="1">
      <alignment horizontal="center" vertical="center"/>
    </xf>
    <xf numFmtId="0" fontId="5" fillId="0" borderId="17" xfId="0" applyFont="1" applyFill="1" applyBorder="1" applyAlignment="1">
      <alignment horizontal="justify" vertical="top" wrapText="1"/>
    </xf>
    <xf numFmtId="4" fontId="5" fillId="0" borderId="16" xfId="0" applyNumberFormat="1" applyFont="1" applyFill="1" applyBorder="1" applyAlignment="1">
      <alignment horizontal="center"/>
    </xf>
    <xf numFmtId="0" fontId="5" fillId="0" borderId="17" xfId="0" applyNumberFormat="1" applyFont="1" applyFill="1" applyBorder="1" applyAlignment="1">
      <alignment horizontal="justify" wrapText="1"/>
    </xf>
    <xf numFmtId="0" fontId="45" fillId="0" borderId="17" xfId="0" applyNumberFormat="1" applyFont="1" applyFill="1" applyBorder="1" applyAlignment="1">
      <alignment horizontal="justify" wrapText="1"/>
    </xf>
    <xf numFmtId="0" fontId="6" fillId="26" borderId="11" xfId="0" applyFont="1" applyFill="1" applyBorder="1" applyAlignment="1">
      <alignment horizontal="center" vertical="top"/>
    </xf>
    <xf numFmtId="0" fontId="43" fillId="26" borderId="12" xfId="0" applyFont="1" applyFill="1" applyBorder="1" applyAlignment="1">
      <alignment wrapText="1"/>
    </xf>
    <xf numFmtId="0" fontId="5" fillId="26" borderId="11" xfId="0" applyFont="1" applyFill="1" applyBorder="1" applyAlignment="1">
      <alignment horizontal="center"/>
    </xf>
    <xf numFmtId="1" fontId="5" fillId="26" borderId="11" xfId="0" applyNumberFormat="1" applyFont="1" applyFill="1" applyBorder="1" applyAlignment="1">
      <alignment horizontal="center" vertical="center"/>
    </xf>
    <xf numFmtId="3" fontId="6" fillId="26" borderId="11" xfId="0" applyNumberFormat="1" applyFont="1" applyFill="1" applyBorder="1" applyAlignment="1">
      <alignment horizontal="center" vertical="center"/>
    </xf>
    <xf numFmtId="3" fontId="6" fillId="26" borderId="11" xfId="0" applyNumberFormat="1" applyFont="1" applyFill="1" applyBorder="1" applyAlignment="1">
      <alignment horizontal="center"/>
    </xf>
    <xf numFmtId="0" fontId="43" fillId="0" borderId="17" xfId="0" applyFont="1" applyFill="1" applyBorder="1" applyAlignment="1">
      <alignment wrapText="1"/>
    </xf>
    <xf numFmtId="3" fontId="6" fillId="0" borderId="16" xfId="0" applyNumberFormat="1" applyFont="1" applyFill="1" applyBorder="1" applyAlignment="1">
      <alignment horizontal="center" vertical="center"/>
    </xf>
    <xf numFmtId="3" fontId="6" fillId="0" borderId="16" xfId="0" applyNumberFormat="1" applyFont="1" applyFill="1" applyBorder="1" applyAlignment="1">
      <alignment horizontal="center"/>
    </xf>
    <xf numFmtId="0" fontId="3" fillId="0" borderId="16" xfId="0" applyFont="1" applyFill="1" applyBorder="1" applyAlignment="1">
      <alignment horizontal="center" vertical="top"/>
    </xf>
    <xf numFmtId="0" fontId="0" fillId="0" borderId="16" xfId="0" applyFill="1" applyBorder="1" applyAlignment="1"/>
    <xf numFmtId="0" fontId="43" fillId="0" borderId="17" xfId="0" applyFont="1" applyFill="1" applyBorder="1" applyAlignment="1">
      <alignment horizontal="justify" vertical="center" wrapText="1"/>
    </xf>
    <xf numFmtId="0" fontId="5" fillId="0" borderId="17" xfId="0" applyFont="1" applyFill="1" applyBorder="1" applyAlignment="1">
      <alignment horizontal="justify" vertical="top"/>
    </xf>
    <xf numFmtId="0" fontId="5" fillId="0" borderId="16" xfId="0" applyFont="1" applyFill="1" applyBorder="1" applyAlignment="1">
      <alignment horizontal="center" vertical="top"/>
    </xf>
    <xf numFmtId="1" fontId="5" fillId="0" borderId="16" xfId="0" applyNumberFormat="1" applyFont="1" applyFill="1" applyBorder="1" applyAlignment="1">
      <alignment horizontal="center" vertical="top"/>
    </xf>
    <xf numFmtId="166" fontId="47" fillId="0" borderId="16" xfId="0" applyNumberFormat="1" applyFont="1" applyFill="1" applyBorder="1" applyAlignment="1">
      <alignment horizontal="right" vertical="top"/>
    </xf>
    <xf numFmtId="0" fontId="29" fillId="0" borderId="0" xfId="0" applyFont="1"/>
    <xf numFmtId="0" fontId="29" fillId="0" borderId="16" xfId="0" applyFont="1" applyBorder="1"/>
    <xf numFmtId="0" fontId="45" fillId="0" borderId="17" xfId="0" applyFont="1" applyFill="1" applyBorder="1" applyAlignment="1">
      <alignment horizontal="justify" vertical="top" wrapText="1"/>
    </xf>
    <xf numFmtId="0" fontId="5" fillId="0" borderId="17" xfId="0" quotePrefix="1" applyFont="1" applyFill="1" applyBorder="1" applyAlignment="1">
      <alignment horizontal="justify" vertical="top" wrapText="1"/>
    </xf>
    <xf numFmtId="0" fontId="3" fillId="0" borderId="17" xfId="0" applyFont="1" applyFill="1" applyBorder="1" applyAlignment="1">
      <alignment horizontal="justify" vertical="top" wrapText="1"/>
    </xf>
    <xf numFmtId="0" fontId="3" fillId="0" borderId="16" xfId="0" applyFont="1" applyFill="1" applyBorder="1" applyAlignment="1">
      <alignment horizontal="justify" vertical="top" wrapText="1"/>
    </xf>
    <xf numFmtId="0" fontId="5" fillId="0" borderId="17" xfId="0" applyFont="1" applyBorder="1" applyAlignment="1">
      <alignment horizontal="justify" vertical="top" wrapText="1"/>
    </xf>
    <xf numFmtId="0" fontId="6" fillId="0" borderId="18" xfId="0" applyFont="1" applyBorder="1" applyAlignment="1">
      <alignment horizontal="center" vertical="top"/>
    </xf>
    <xf numFmtId="0" fontId="3" fillId="0" borderId="19" xfId="0" applyFont="1" applyBorder="1" applyAlignment="1">
      <alignment horizontal="left"/>
    </xf>
    <xf numFmtId="0" fontId="5" fillId="0" borderId="18" xfId="0" applyFont="1" applyBorder="1" applyAlignment="1">
      <alignment horizontal="center"/>
    </xf>
    <xf numFmtId="1" fontId="5" fillId="0" borderId="18" xfId="0" applyNumberFormat="1" applyFont="1" applyFill="1" applyBorder="1" applyAlignment="1">
      <alignment horizontal="center" vertical="center"/>
    </xf>
    <xf numFmtId="3" fontId="5" fillId="0" borderId="18" xfId="0" applyNumberFormat="1" applyFont="1" applyFill="1" applyBorder="1" applyAlignment="1">
      <alignment horizontal="center" vertical="center"/>
    </xf>
    <xf numFmtId="3" fontId="5" fillId="0" borderId="18" xfId="0" applyNumberFormat="1" applyFont="1" applyFill="1" applyBorder="1" applyAlignment="1">
      <alignment horizontal="center"/>
    </xf>
    <xf numFmtId="0" fontId="3" fillId="0" borderId="17" xfId="0" applyFont="1" applyBorder="1" applyAlignment="1">
      <alignment horizontal="left"/>
    </xf>
    <xf numFmtId="0" fontId="5" fillId="0" borderId="16" xfId="0" applyFont="1" applyBorder="1" applyAlignment="1">
      <alignment horizontal="center"/>
    </xf>
    <xf numFmtId="0" fontId="48" fillId="0" borderId="17" xfId="0" applyFont="1" applyBorder="1" applyAlignment="1">
      <alignment horizontal="center" wrapText="1"/>
    </xf>
    <xf numFmtId="0" fontId="49" fillId="0" borderId="17" xfId="0" applyFont="1" applyBorder="1" applyAlignment="1">
      <alignment wrapText="1"/>
    </xf>
    <xf numFmtId="0" fontId="5" fillId="0" borderId="16" xfId="0" applyFont="1" applyFill="1" applyBorder="1" applyAlignment="1"/>
    <xf numFmtId="3" fontId="6" fillId="0" borderId="11" xfId="0" applyNumberFormat="1" applyFont="1" applyFill="1" applyBorder="1" applyAlignment="1">
      <alignment horizontal="center" vertical="center"/>
    </xf>
    <xf numFmtId="3" fontId="5" fillId="0" borderId="11" xfId="0" applyNumberFormat="1" applyFont="1" applyBorder="1" applyAlignment="1">
      <alignment horizontal="center"/>
    </xf>
    <xf numFmtId="3" fontId="6" fillId="0" borderId="11" xfId="0" applyNumberFormat="1" applyFont="1" applyBorder="1" applyAlignment="1">
      <alignment horizontal="center"/>
    </xf>
    <xf numFmtId="0" fontId="6" fillId="0" borderId="20" xfId="0" applyFont="1" applyBorder="1" applyAlignment="1">
      <alignment horizontal="center" vertical="top"/>
    </xf>
    <xf numFmtId="0" fontId="49" fillId="0" borderId="21" xfId="0" applyFont="1" applyBorder="1" applyAlignment="1">
      <alignment wrapText="1"/>
    </xf>
    <xf numFmtId="0" fontId="5" fillId="0" borderId="20" xfId="0" applyFont="1" applyBorder="1" applyAlignment="1">
      <alignment horizontal="center"/>
    </xf>
    <xf numFmtId="1" fontId="5" fillId="0" borderId="20" xfId="0" applyNumberFormat="1" applyFont="1" applyFill="1" applyBorder="1" applyAlignment="1">
      <alignment horizontal="center" vertical="center"/>
    </xf>
    <xf numFmtId="3" fontId="6" fillId="0" borderId="22" xfId="0" applyNumberFormat="1" applyFont="1" applyFill="1" applyBorder="1" applyAlignment="1">
      <alignment horizontal="center" vertical="center"/>
    </xf>
    <xf numFmtId="3" fontId="6" fillId="0" borderId="22" xfId="0" applyNumberFormat="1" applyFont="1" applyBorder="1" applyAlignment="1">
      <alignment horizontal="center"/>
    </xf>
    <xf numFmtId="49" fontId="6" fillId="0" borderId="0" xfId="0" applyNumberFormat="1" applyFont="1" applyFill="1" applyBorder="1" applyAlignment="1">
      <alignment horizontal="center" vertical="top" wrapText="1"/>
    </xf>
    <xf numFmtId="0" fontId="5" fillId="0" borderId="0" xfId="0" applyFont="1" applyFill="1" applyBorder="1" applyAlignment="1">
      <alignment horizontal="justify" vertical="top" wrapText="1"/>
    </xf>
    <xf numFmtId="0" fontId="5" fillId="0" borderId="0" xfId="0" applyFont="1" applyFill="1" applyBorder="1" applyAlignment="1">
      <alignment horizontal="center"/>
    </xf>
    <xf numFmtId="1" fontId="5" fillId="0" borderId="0" xfId="0" applyNumberFormat="1" applyFont="1" applyFill="1" applyBorder="1" applyAlignment="1">
      <alignment horizontal="center" vertical="center"/>
    </xf>
    <xf numFmtId="3" fontId="5" fillId="0" borderId="0" xfId="0" applyNumberFormat="1" applyFont="1" applyFill="1" applyBorder="1" applyAlignment="1">
      <alignment horizontal="center" vertical="center"/>
    </xf>
    <xf numFmtId="3" fontId="5" fillId="0" borderId="0" xfId="0" applyNumberFormat="1" applyFont="1" applyBorder="1" applyAlignment="1">
      <alignment horizontal="center"/>
    </xf>
    <xf numFmtId="0" fontId="6" fillId="27" borderId="11" xfId="38" applyNumberFormat="1" applyFont="1" applyFill="1" applyBorder="1" applyAlignment="1" applyProtection="1">
      <alignment horizontal="right" vertical="top" wrapText="1"/>
      <protection hidden="1"/>
    </xf>
    <xf numFmtId="0" fontId="6" fillId="27" borderId="11" xfId="38" applyFont="1" applyFill="1" applyBorder="1" applyAlignment="1" applyProtection="1">
      <alignment horizontal="center" vertical="top"/>
      <protection hidden="1"/>
    </xf>
    <xf numFmtId="0" fontId="6" fillId="27" borderId="11" xfId="38" applyFont="1" applyFill="1" applyBorder="1" applyAlignment="1" applyProtection="1">
      <alignment horizontal="center" vertical="center" wrapText="1"/>
      <protection hidden="1"/>
    </xf>
    <xf numFmtId="167" fontId="6" fillId="27" borderId="11" xfId="38" applyNumberFormat="1" applyFont="1" applyFill="1" applyBorder="1" applyAlignment="1" applyProtection="1">
      <alignment horizontal="right" vertical="center"/>
      <protection locked="0"/>
    </xf>
    <xf numFmtId="167" fontId="6" fillId="27" borderId="11" xfId="38" applyNumberFormat="1" applyFont="1" applyFill="1" applyBorder="1" applyAlignment="1" applyProtection="1">
      <alignment horizontal="center" vertical="center" wrapText="1"/>
      <protection hidden="1"/>
    </xf>
    <xf numFmtId="0" fontId="50" fillId="0" borderId="16" xfId="0" applyFont="1" applyBorder="1" applyAlignment="1">
      <alignment horizontal="right" vertical="top"/>
    </xf>
    <xf numFmtId="0" fontId="50" fillId="0" borderId="16" xfId="0" applyFont="1" applyBorder="1" applyAlignment="1">
      <alignment vertical="top"/>
    </xf>
    <xf numFmtId="0" fontId="0" fillId="0" borderId="16" xfId="0" applyBorder="1" applyAlignment="1">
      <alignment horizontal="center" vertical="center"/>
    </xf>
    <xf numFmtId="0" fontId="0" fillId="0" borderId="16" xfId="0" applyBorder="1" applyAlignment="1">
      <alignment vertical="center"/>
    </xf>
    <xf numFmtId="0" fontId="50" fillId="0" borderId="16" xfId="0" applyFont="1" applyBorder="1" applyAlignment="1">
      <alignment vertical="center"/>
    </xf>
    <xf numFmtId="0" fontId="50" fillId="27" borderId="11" xfId="0" applyFont="1" applyFill="1" applyBorder="1" applyAlignment="1">
      <alignment horizontal="right" vertical="top"/>
    </xf>
    <xf numFmtId="0" fontId="43" fillId="27" borderId="11" xfId="40" applyFont="1" applyFill="1" applyBorder="1" applyAlignment="1" applyProtection="1">
      <alignment horizontal="left" vertical="top"/>
      <protection hidden="1"/>
    </xf>
    <xf numFmtId="0" fontId="50" fillId="27" borderId="11" xfId="0" applyFont="1" applyFill="1" applyBorder="1" applyAlignment="1">
      <alignment horizontal="center" vertical="center"/>
    </xf>
    <xf numFmtId="0" fontId="50" fillId="27" borderId="11" xfId="0" applyFont="1" applyFill="1" applyBorder="1" applyAlignment="1">
      <alignment vertical="center"/>
    </xf>
    <xf numFmtId="0" fontId="51" fillId="27" borderId="11" xfId="0" applyFont="1" applyFill="1" applyBorder="1" applyAlignment="1">
      <alignment horizontal="right" vertical="top"/>
    </xf>
    <xf numFmtId="0" fontId="52" fillId="27" borderId="11" xfId="0" applyFont="1" applyFill="1" applyBorder="1" applyAlignment="1">
      <alignment vertical="top"/>
    </xf>
    <xf numFmtId="0" fontId="53" fillId="0" borderId="16" xfId="0" applyFont="1" applyBorder="1" applyAlignment="1">
      <alignment horizontal="justify" vertical="top" wrapText="1"/>
    </xf>
    <xf numFmtId="0" fontId="50" fillId="0" borderId="16" xfId="0" applyFont="1" applyBorder="1" applyAlignment="1">
      <alignment horizontal="center" vertical="center"/>
    </xf>
    <xf numFmtId="168" fontId="51" fillId="0" borderId="16" xfId="0" applyNumberFormat="1" applyFont="1" applyBorder="1" applyAlignment="1">
      <alignment horizontal="right" vertical="top"/>
    </xf>
    <xf numFmtId="0" fontId="3" fillId="0" borderId="0" xfId="0" applyFont="1" applyAlignment="1">
      <alignment horizontal="justify" vertical="top" wrapText="1"/>
    </xf>
    <xf numFmtId="49" fontId="3" fillId="0" borderId="16" xfId="0" applyNumberFormat="1" applyFont="1" applyBorder="1" applyAlignment="1">
      <alignment horizontal="justify" vertical="top"/>
    </xf>
    <xf numFmtId="49" fontId="3" fillId="0" borderId="16" xfId="0" applyNumberFormat="1" applyFont="1" applyBorder="1" applyAlignment="1">
      <alignment horizontal="center" vertical="center"/>
    </xf>
    <xf numFmtId="167" fontId="50" fillId="0" borderId="16" xfId="0" applyNumberFormat="1" applyFont="1" applyBorder="1" applyAlignment="1">
      <alignment vertical="center"/>
    </xf>
    <xf numFmtId="49" fontId="56" fillId="0" borderId="0" xfId="42" applyNumberFormat="1" applyFont="1" applyFill="1" applyBorder="1" applyAlignment="1" applyProtection="1">
      <alignment horizontal="left" vertical="top" wrapText="1"/>
      <protection hidden="1"/>
    </xf>
    <xf numFmtId="0" fontId="3" fillId="0" borderId="0" xfId="0" applyFont="1" applyFill="1" applyAlignment="1">
      <alignment horizontal="left" vertical="top" wrapText="1"/>
    </xf>
    <xf numFmtId="49" fontId="3" fillId="0" borderId="0" xfId="0" applyNumberFormat="1" applyFont="1" applyBorder="1" applyAlignment="1">
      <alignment horizontal="justify" vertical="top"/>
    </xf>
    <xf numFmtId="0" fontId="3" fillId="0" borderId="0" xfId="89" applyFont="1" applyFill="1" applyBorder="1" applyAlignment="1">
      <alignment horizontal="justify" vertical="top" wrapText="1"/>
    </xf>
    <xf numFmtId="17" fontId="50" fillId="0" borderId="16" xfId="0" applyNumberFormat="1" applyFont="1" applyBorder="1" applyAlignment="1">
      <alignment horizontal="right" vertical="top"/>
    </xf>
    <xf numFmtId="0" fontId="5" fillId="0" borderId="0" xfId="52" applyFont="1" applyFill="1" applyBorder="1" applyAlignment="1">
      <alignment horizontal="justify" vertical="top" wrapText="1"/>
    </xf>
    <xf numFmtId="0" fontId="3" fillId="0" borderId="0" xfId="0" applyFont="1" applyBorder="1" applyAlignment="1">
      <alignment horizontal="left" vertical="top" wrapText="1"/>
    </xf>
    <xf numFmtId="49" fontId="3" fillId="0" borderId="23" xfId="0" applyNumberFormat="1" applyFont="1" applyBorder="1" applyAlignment="1">
      <alignment horizontal="center" vertical="center"/>
    </xf>
    <xf numFmtId="0" fontId="50" fillId="0" borderId="23" xfId="0" applyFont="1" applyBorder="1" applyAlignment="1">
      <alignment horizontal="center" vertical="center"/>
    </xf>
    <xf numFmtId="167" fontId="50" fillId="0" borderId="16" xfId="0" applyNumberFormat="1" applyFont="1" applyFill="1" applyBorder="1" applyAlignment="1">
      <alignment vertical="center"/>
    </xf>
    <xf numFmtId="49" fontId="3" fillId="0" borderId="16" xfId="0" applyNumberFormat="1" applyFont="1" applyFill="1" applyBorder="1" applyAlignment="1">
      <alignment horizontal="center" vertical="center"/>
    </xf>
    <xf numFmtId="0" fontId="50" fillId="0" borderId="16" xfId="0" applyFont="1" applyFill="1" applyBorder="1" applyAlignment="1">
      <alignment horizontal="center" vertical="center"/>
    </xf>
    <xf numFmtId="0" fontId="50" fillId="0" borderId="16" xfId="0" applyFont="1" applyFill="1" applyBorder="1" applyAlignment="1">
      <alignment horizontal="right" vertical="top"/>
    </xf>
    <xf numFmtId="0" fontId="0" fillId="0" borderId="0" xfId="0" applyFill="1" applyAlignment="1">
      <alignment vertical="top"/>
    </xf>
    <xf numFmtId="0" fontId="5" fillId="0" borderId="0" xfId="0" applyFont="1" applyFill="1" applyAlignment="1">
      <alignment vertical="top" wrapText="1"/>
    </xf>
    <xf numFmtId="0" fontId="3" fillId="0" borderId="0" xfId="0" applyFont="1" applyFill="1" applyAlignment="1">
      <alignment vertical="top" wrapText="1"/>
    </xf>
    <xf numFmtId="0" fontId="3" fillId="0" borderId="0" xfId="0" applyFont="1" applyFill="1" applyBorder="1" applyAlignment="1">
      <alignment horizontal="left" vertical="top" wrapText="1"/>
    </xf>
    <xf numFmtId="0" fontId="3" fillId="0" borderId="16" xfId="89" applyFont="1" applyFill="1" applyBorder="1" applyAlignment="1">
      <alignment horizontal="justify" vertical="top" wrapText="1"/>
    </xf>
    <xf numFmtId="0" fontId="5" fillId="0" borderId="16" xfId="89" applyFont="1" applyFill="1" applyBorder="1" applyAlignment="1">
      <alignment horizontal="center" wrapText="1"/>
    </xf>
    <xf numFmtId="0" fontId="5" fillId="0" borderId="16" xfId="0" applyFont="1" applyFill="1" applyBorder="1"/>
    <xf numFmtId="0" fontId="50" fillId="0" borderId="0" xfId="46" quotePrefix="1" applyFont="1" applyAlignment="1">
      <alignment horizontal="justify" vertical="center" wrapText="1"/>
    </xf>
    <xf numFmtId="0" fontId="3" fillId="0" borderId="0" xfId="46" quotePrefix="1" applyFont="1" applyAlignment="1">
      <alignment horizontal="justify" vertical="center" wrapText="1"/>
    </xf>
    <xf numFmtId="0" fontId="0" fillId="0" borderId="16" xfId="0" applyFill="1" applyBorder="1" applyAlignment="1">
      <alignment horizontal="center"/>
    </xf>
    <xf numFmtId="0" fontId="45" fillId="0" borderId="16" xfId="52" applyFont="1" applyFill="1" applyBorder="1"/>
    <xf numFmtId="2" fontId="43" fillId="0" borderId="16" xfId="0" applyNumberFormat="1" applyFont="1" applyFill="1" applyBorder="1" applyAlignment="1">
      <alignment horizontal="right" vertical="top"/>
    </xf>
    <xf numFmtId="0" fontId="3" fillId="0" borderId="0" xfId="0" applyNumberFormat="1" applyFont="1" applyFill="1" applyAlignment="1">
      <alignment wrapText="1"/>
    </xf>
    <xf numFmtId="0" fontId="47" fillId="0" borderId="16" xfId="52" applyFont="1" applyFill="1" applyBorder="1" applyAlignment="1">
      <alignment horizontal="right" vertical="top"/>
    </xf>
    <xf numFmtId="0" fontId="45" fillId="0" borderId="0" xfId="52" applyFont="1" applyFill="1" applyBorder="1" applyAlignment="1">
      <alignment horizontal="justify" wrapText="1"/>
    </xf>
    <xf numFmtId="0" fontId="45" fillId="0" borderId="16" xfId="52" applyFont="1" applyFill="1" applyBorder="1" applyAlignment="1">
      <alignment horizontal="center"/>
    </xf>
    <xf numFmtId="0" fontId="45" fillId="0" borderId="0" xfId="52" applyFont="1" applyFill="1" applyBorder="1" applyAlignment="1">
      <alignment horizontal="center"/>
    </xf>
    <xf numFmtId="0" fontId="5" fillId="0" borderId="16" xfId="0" applyFont="1" applyFill="1" applyBorder="1" applyAlignment="1">
      <alignment horizontal="justify" wrapText="1"/>
    </xf>
    <xf numFmtId="0" fontId="5" fillId="0" borderId="16" xfId="0" applyNumberFormat="1" applyFont="1" applyFill="1" applyBorder="1" applyAlignment="1">
      <alignment horizontal="center" wrapText="1"/>
    </xf>
    <xf numFmtId="0" fontId="5" fillId="0" borderId="0" xfId="0" applyFont="1" applyFill="1" applyBorder="1" applyAlignment="1">
      <alignment horizontal="justify" wrapText="1"/>
    </xf>
    <xf numFmtId="0" fontId="3" fillId="0" borderId="16" xfId="38" quotePrefix="1" applyFont="1" applyBorder="1" applyAlignment="1">
      <alignment horizontal="justify" vertical="top" wrapText="1"/>
    </xf>
    <xf numFmtId="49" fontId="0" fillId="0" borderId="16" xfId="0" applyNumberFormat="1" applyFill="1" applyBorder="1" applyAlignment="1">
      <alignment vertical="top" wrapText="1"/>
    </xf>
    <xf numFmtId="0" fontId="43" fillId="0" borderId="17" xfId="40" applyFont="1" applyFill="1" applyBorder="1" applyAlignment="1">
      <alignment horizontal="right" vertical="top"/>
    </xf>
    <xf numFmtId="0" fontId="62" fillId="0" borderId="0" xfId="40" applyFont="1" applyFill="1" applyBorder="1" applyAlignment="1">
      <alignment horizontal="justify" vertical="top" wrapText="1"/>
    </xf>
    <xf numFmtId="0" fontId="44" fillId="0" borderId="0" xfId="40" applyFont="1" applyFill="1" applyBorder="1" applyAlignment="1">
      <alignment horizontal="center"/>
    </xf>
    <xf numFmtId="0" fontId="44" fillId="0" borderId="0" xfId="40" applyFont="1" applyFill="1" applyBorder="1" applyAlignment="1">
      <alignment horizontal="right"/>
    </xf>
    <xf numFmtId="0" fontId="63" fillId="0" borderId="0" xfId="40" applyFont="1" applyFill="1" applyBorder="1" applyAlignment="1">
      <alignment horizontal="center"/>
    </xf>
    <xf numFmtId="0" fontId="63" fillId="0" borderId="10" xfId="40" applyFont="1" applyFill="1" applyBorder="1" applyAlignment="1">
      <alignment horizontal="justify" vertical="top" wrapText="1"/>
    </xf>
    <xf numFmtId="0" fontId="44" fillId="0" borderId="10" xfId="40" applyFont="1" applyFill="1" applyBorder="1" applyAlignment="1">
      <alignment horizontal="center"/>
    </xf>
    <xf numFmtId="0" fontId="44" fillId="0" borderId="10" xfId="40" applyFont="1" applyFill="1" applyBorder="1" applyAlignment="1">
      <alignment horizontal="right"/>
    </xf>
    <xf numFmtId="0" fontId="63" fillId="0" borderId="10" xfId="40" applyFont="1" applyFill="1" applyBorder="1" applyAlignment="1">
      <alignment horizontal="center"/>
    </xf>
    <xf numFmtId="0" fontId="62" fillId="0" borderId="10" xfId="40" applyFont="1" applyFill="1" applyBorder="1" applyAlignment="1">
      <alignment horizontal="right" vertical="top"/>
    </xf>
    <xf numFmtId="0" fontId="62" fillId="0" borderId="10" xfId="40" applyFont="1" applyFill="1" applyBorder="1" applyAlignment="1">
      <alignment horizontal="left" vertical="top"/>
    </xf>
    <xf numFmtId="0" fontId="44" fillId="0" borderId="10" xfId="40" applyFont="1" applyFill="1" applyBorder="1" applyAlignment="1">
      <alignment horizontal="left" vertical="center"/>
    </xf>
    <xf numFmtId="4" fontId="5" fillId="0" borderId="10" xfId="40" applyNumberFormat="1" applyFont="1" applyFill="1" applyBorder="1" applyAlignment="1">
      <alignment horizontal="right" vertical="center"/>
    </xf>
    <xf numFmtId="4" fontId="43" fillId="0" borderId="24" xfId="40" applyNumberFormat="1" applyFont="1" applyFill="1" applyBorder="1" applyAlignment="1">
      <alignment horizontal="center"/>
    </xf>
    <xf numFmtId="0" fontId="44" fillId="0" borderId="13" xfId="40" applyFont="1" applyFill="1" applyBorder="1" applyAlignment="1">
      <alignment horizontal="left" vertical="center"/>
    </xf>
    <xf numFmtId="4" fontId="5" fillId="0" borderId="13" xfId="40" applyNumberFormat="1" applyFont="1" applyFill="1" applyBorder="1" applyAlignment="1">
      <alignment horizontal="right" vertical="center"/>
    </xf>
    <xf numFmtId="0" fontId="62" fillId="0" borderId="10" xfId="40" applyFont="1" applyFill="1" applyBorder="1" applyAlignment="1">
      <alignment horizontal="justify" vertical="top" wrapText="1"/>
    </xf>
    <xf numFmtId="0" fontId="5" fillId="0" borderId="10" xfId="40" applyFont="1" applyFill="1" applyBorder="1" applyAlignment="1">
      <alignment horizontal="center"/>
    </xf>
    <xf numFmtId="4" fontId="5" fillId="0" borderId="10" xfId="40" applyNumberFormat="1" applyFont="1" applyFill="1" applyBorder="1" applyAlignment="1">
      <alignment horizontal="right"/>
    </xf>
    <xf numFmtId="4" fontId="62" fillId="0" borderId="11" xfId="40" applyNumberFormat="1" applyFont="1" applyFill="1" applyBorder="1" applyAlignment="1">
      <alignment horizontal="center"/>
    </xf>
    <xf numFmtId="0" fontId="5" fillId="0" borderId="0" xfId="40" applyFont="1" applyFill="1" applyBorder="1" applyAlignment="1">
      <alignment horizontal="center"/>
    </xf>
    <xf numFmtId="4" fontId="5" fillId="0" borderId="0" xfId="40" applyNumberFormat="1" applyFont="1" applyFill="1" applyBorder="1" applyAlignment="1">
      <alignment horizontal="right"/>
    </xf>
    <xf numFmtId="4" fontId="62" fillId="0" borderId="25" xfId="40" applyNumberFormat="1" applyFont="1" applyFill="1" applyBorder="1" applyAlignment="1">
      <alignment horizontal="center"/>
    </xf>
    <xf numFmtId="0" fontId="3" fillId="0" borderId="0" xfId="40" applyFont="1" applyFill="1" applyBorder="1" applyAlignment="1">
      <alignment horizontal="justify" vertical="top" wrapText="1"/>
    </xf>
    <xf numFmtId="4" fontId="3" fillId="0" borderId="25" xfId="40" applyNumberFormat="1" applyFont="1" applyFill="1" applyBorder="1" applyAlignment="1">
      <alignment horizontal="center"/>
    </xf>
    <xf numFmtId="0" fontId="43" fillId="0" borderId="26" xfId="40" applyFont="1" applyFill="1" applyBorder="1" applyAlignment="1">
      <alignment horizontal="right" vertical="top"/>
    </xf>
    <xf numFmtId="0" fontId="6" fillId="0" borderId="10" xfId="40" applyFont="1" applyFill="1" applyBorder="1" applyAlignment="1">
      <alignment horizontal="center"/>
    </xf>
    <xf numFmtId="4" fontId="6" fillId="0" borderId="10" xfId="40" applyNumberFormat="1" applyFont="1" applyFill="1" applyBorder="1" applyAlignment="1">
      <alignment horizontal="right"/>
    </xf>
    <xf numFmtId="4" fontId="62" fillId="0" borderId="27" xfId="40" applyNumberFormat="1" applyFont="1" applyFill="1" applyBorder="1" applyAlignment="1">
      <alignment horizontal="center"/>
    </xf>
    <xf numFmtId="0" fontId="64" fillId="0" borderId="28" xfId="0" applyFont="1" applyBorder="1" applyAlignment="1">
      <alignment horizontal="center"/>
    </xf>
    <xf numFmtId="0" fontId="64" fillId="0" borderId="29" xfId="0" applyFont="1" applyBorder="1" applyAlignment="1">
      <alignment horizontal="justify" wrapText="1"/>
    </xf>
    <xf numFmtId="0" fontId="43" fillId="0" borderId="29" xfId="0" applyFont="1" applyBorder="1" applyAlignment="1">
      <alignment horizontal="center" vertical="center"/>
    </xf>
    <xf numFmtId="43" fontId="64" fillId="0" borderId="29" xfId="86" applyFont="1" applyBorder="1" applyAlignment="1">
      <alignment horizontal="center" vertical="center"/>
    </xf>
    <xf numFmtId="43" fontId="64" fillId="0" borderId="29" xfId="86" applyNumberFormat="1" applyFont="1" applyBorder="1" applyAlignment="1">
      <alignment horizontal="center" vertical="center"/>
    </xf>
    <xf numFmtId="0" fontId="64" fillId="0" borderId="31" xfId="0" applyFont="1" applyBorder="1" applyAlignment="1">
      <alignment horizontal="center"/>
    </xf>
    <xf numFmtId="0" fontId="64" fillId="0" borderId="31" xfId="0" applyFont="1" applyBorder="1" applyAlignment="1">
      <alignment horizontal="justify" wrapText="1"/>
    </xf>
    <xf numFmtId="0" fontId="43" fillId="0" borderId="31" xfId="0" applyFont="1" applyBorder="1" applyAlignment="1">
      <alignment horizontal="center" vertical="center"/>
    </xf>
    <xf numFmtId="43" fontId="64" fillId="0" borderId="31" xfId="86" applyFont="1" applyBorder="1" applyAlignment="1">
      <alignment horizontal="center" vertical="center"/>
    </xf>
    <xf numFmtId="43" fontId="64" fillId="0" borderId="31" xfId="86" applyNumberFormat="1" applyFont="1" applyBorder="1" applyAlignment="1">
      <alignment horizontal="center" vertical="center"/>
    </xf>
    <xf numFmtId="0" fontId="64" fillId="0" borderId="0" xfId="0" applyFont="1" applyBorder="1" applyAlignment="1">
      <alignment horizontal="right" vertical="top"/>
    </xf>
    <xf numFmtId="0" fontId="64" fillId="0" borderId="0" xfId="0" applyFont="1" applyBorder="1" applyAlignment="1">
      <alignment horizontal="justify" wrapText="1"/>
    </xf>
    <xf numFmtId="0" fontId="3" fillId="0" borderId="0" xfId="0" applyFont="1" applyBorder="1" applyAlignment="1">
      <alignment horizontal="left"/>
    </xf>
    <xf numFmtId="43" fontId="3" fillId="0" borderId="0" xfId="86" applyNumberFormat="1" applyFont="1" applyBorder="1" applyAlignment="1">
      <alignment horizontal="center"/>
    </xf>
    <xf numFmtId="43" fontId="43" fillId="0" borderId="0" xfId="86" applyNumberFormat="1" applyFont="1" applyBorder="1" applyAlignment="1">
      <alignment horizontal="right"/>
    </xf>
    <xf numFmtId="2" fontId="67" fillId="0" borderId="0" xfId="86" applyNumberFormat="1" applyFont="1" applyBorder="1" applyAlignment="1">
      <alignment horizontal="right"/>
    </xf>
    <xf numFmtId="0" fontId="69" fillId="0" borderId="0" xfId="0" applyFont="1" applyBorder="1" applyAlignment="1">
      <alignment horizontal="left" vertical="center" wrapText="1"/>
    </xf>
    <xf numFmtId="43" fontId="64" fillId="0" borderId="0" xfId="86" applyNumberFormat="1" applyFont="1" applyBorder="1" applyAlignment="1">
      <alignment horizontal="right"/>
    </xf>
    <xf numFmtId="2" fontId="67" fillId="0" borderId="0" xfId="87" applyNumberFormat="1" applyFont="1" applyBorder="1" applyAlignment="1">
      <alignment horizontal="right"/>
    </xf>
    <xf numFmtId="0" fontId="64" fillId="0" borderId="27" xfId="0" applyFont="1" applyBorder="1" applyAlignment="1">
      <alignment horizontal="justify" wrapText="1"/>
    </xf>
    <xf numFmtId="43" fontId="64" fillId="0" borderId="30" xfId="86" applyNumberFormat="1" applyFont="1" applyBorder="1" applyAlignment="1">
      <alignment horizontal="center" vertical="center"/>
    </xf>
    <xf numFmtId="43" fontId="29" fillId="0" borderId="0" xfId="86" applyNumberFormat="1" applyFont="1" applyBorder="1" applyAlignment="1">
      <alignment horizontal="center" vertical="center"/>
    </xf>
    <xf numFmtId="43" fontId="29" fillId="0" borderId="0" xfId="86" applyNumberFormat="1" applyFont="1" applyBorder="1" applyAlignment="1">
      <alignment horizontal="center"/>
    </xf>
    <xf numFmtId="0" fontId="69" fillId="0" borderId="0" xfId="0" applyFont="1" applyBorder="1" applyAlignment="1">
      <alignment horizontal="justify" wrapText="1"/>
    </xf>
    <xf numFmtId="43" fontId="64" fillId="0" borderId="0" xfId="86" applyNumberFormat="1" applyFont="1" applyBorder="1" applyAlignment="1">
      <alignment horizontal="center" vertical="center"/>
    </xf>
    <xf numFmtId="2" fontId="67" fillId="0" borderId="0" xfId="86" applyNumberFormat="1" applyFont="1" applyBorder="1" applyAlignment="1">
      <alignment horizontal="center" vertical="center"/>
    </xf>
    <xf numFmtId="0" fontId="69" fillId="0" borderId="0" xfId="0" applyFont="1" applyBorder="1" applyAlignment="1">
      <alignment horizontal="center"/>
    </xf>
    <xf numFmtId="0" fontId="69" fillId="0" borderId="0" xfId="0" applyFont="1" applyBorder="1" applyAlignment="1">
      <alignment horizontal="center" vertical="center"/>
    </xf>
    <xf numFmtId="170" fontId="69" fillId="0" borderId="0" xfId="86" applyNumberFormat="1" applyFont="1" applyBorder="1" applyAlignment="1">
      <alignment horizontal="center" vertical="center"/>
    </xf>
    <xf numFmtId="43" fontId="67" fillId="0" borderId="0" xfId="86" applyNumberFormat="1" applyFont="1" applyBorder="1" applyAlignment="1">
      <alignment horizontal="center" vertical="center"/>
    </xf>
    <xf numFmtId="0" fontId="66" fillId="0" borderId="0" xfId="0" applyFont="1"/>
    <xf numFmtId="2" fontId="43" fillId="0" borderId="0" xfId="87" applyNumberFormat="1" applyFont="1" applyBorder="1" applyAlignment="1">
      <alignment horizontal="right"/>
    </xf>
    <xf numFmtId="0" fontId="64" fillId="0" borderId="0" xfId="0" applyFont="1" applyBorder="1" applyAlignment="1">
      <alignment horizontal="center"/>
    </xf>
    <xf numFmtId="0" fontId="64" fillId="0" borderId="37" xfId="0" applyFont="1" applyBorder="1" applyAlignment="1">
      <alignment horizontal="justify" wrapText="1"/>
    </xf>
    <xf numFmtId="0" fontId="3" fillId="0" borderId="0" xfId="0" applyFont="1" applyBorder="1" applyAlignment="1">
      <alignment horizontal="left" vertical="center"/>
    </xf>
    <xf numFmtId="43" fontId="71" fillId="0" borderId="0" xfId="86" applyNumberFormat="1" applyFont="1" applyBorder="1" applyAlignment="1">
      <alignment horizontal="center" vertical="center"/>
    </xf>
    <xf numFmtId="43" fontId="71" fillId="0" borderId="0" xfId="86" applyFont="1" applyBorder="1" applyAlignment="1">
      <alignment horizontal="center" vertical="center"/>
    </xf>
    <xf numFmtId="43" fontId="64" fillId="0" borderId="0" xfId="86" applyFont="1" applyBorder="1" applyAlignment="1">
      <alignment horizontal="center" vertical="center"/>
    </xf>
    <xf numFmtId="0" fontId="64" fillId="0" borderId="0" xfId="0" applyFont="1" applyFill="1" applyBorder="1" applyAlignment="1">
      <alignment horizontal="center"/>
    </xf>
    <xf numFmtId="0" fontId="43" fillId="0" borderId="0" xfId="0" applyFont="1" applyFill="1" applyBorder="1" applyAlignment="1">
      <alignment horizontal="left" vertical="center"/>
    </xf>
    <xf numFmtId="43" fontId="64" fillId="0" borderId="0" xfId="86" applyFont="1" applyFill="1" applyBorder="1" applyAlignment="1">
      <alignment horizontal="center" vertical="center"/>
    </xf>
    <xf numFmtId="0" fontId="69" fillId="0" borderId="0" xfId="0" applyFont="1" applyBorder="1" applyAlignment="1">
      <alignment horizontal="left" vertical="center"/>
    </xf>
    <xf numFmtId="43" fontId="69" fillId="0" borderId="0" xfId="86" applyFont="1" applyBorder="1" applyAlignment="1">
      <alignment horizontal="center" vertical="center"/>
    </xf>
    <xf numFmtId="0" fontId="69" fillId="0" borderId="0" xfId="0" applyFont="1" applyBorder="1" applyAlignment="1">
      <alignment vertical="top"/>
    </xf>
    <xf numFmtId="2" fontId="67" fillId="0" borderId="0" xfId="86" applyNumberFormat="1" applyFont="1" applyFill="1" applyBorder="1" applyAlignment="1">
      <alignment horizontal="center" vertical="center"/>
    </xf>
    <xf numFmtId="43" fontId="67" fillId="0" borderId="0" xfId="86" applyNumberFormat="1" applyFont="1" applyFill="1" applyBorder="1" applyAlignment="1">
      <alignment horizontal="center" vertical="center"/>
    </xf>
    <xf numFmtId="2" fontId="69" fillId="0" borderId="0" xfId="86" applyNumberFormat="1" applyFont="1" applyFill="1" applyBorder="1" applyAlignment="1"/>
    <xf numFmtId="2" fontId="67" fillId="0" borderId="0" xfId="86" applyNumberFormat="1" applyFont="1" applyFill="1" applyBorder="1" applyAlignment="1">
      <alignment horizontal="right"/>
    </xf>
    <xf numFmtId="0" fontId="64" fillId="0" borderId="0" xfId="0" applyFont="1" applyBorder="1" applyAlignment="1">
      <alignment vertical="top"/>
    </xf>
    <xf numFmtId="0" fontId="43" fillId="0" borderId="0" xfId="0" applyFont="1" applyBorder="1" applyAlignment="1">
      <alignment horizontal="center" vertical="center"/>
    </xf>
    <xf numFmtId="0" fontId="66" fillId="0" borderId="0" xfId="0" applyFont="1" applyBorder="1"/>
    <xf numFmtId="2" fontId="66" fillId="0" borderId="0" xfId="0" applyNumberFormat="1" applyFont="1" applyBorder="1"/>
    <xf numFmtId="2" fontId="69" fillId="0" borderId="0" xfId="86" applyNumberFormat="1" applyFont="1" applyFill="1" applyBorder="1" applyAlignment="1">
      <alignment horizontal="right"/>
    </xf>
    <xf numFmtId="2" fontId="69" fillId="0" borderId="0" xfId="86" applyNumberFormat="1" applyFont="1" applyBorder="1" applyAlignment="1">
      <alignment horizontal="right"/>
    </xf>
    <xf numFmtId="0" fontId="3" fillId="0" borderId="0" xfId="0" applyFont="1" applyFill="1" applyBorder="1" applyAlignment="1">
      <alignment horizontal="left" vertical="center"/>
    </xf>
    <xf numFmtId="0" fontId="69" fillId="0" borderId="0" xfId="0" applyFont="1" applyFill="1" applyBorder="1" applyAlignment="1">
      <alignment horizontal="left" vertical="top" wrapText="1"/>
    </xf>
    <xf numFmtId="43" fontId="64" fillId="0" borderId="0" xfId="86" applyNumberFormat="1" applyFont="1" applyFill="1" applyBorder="1" applyAlignment="1">
      <alignment horizontal="center" vertical="center"/>
    </xf>
    <xf numFmtId="0" fontId="43" fillId="0" borderId="0" xfId="0" applyFont="1" applyFill="1" applyBorder="1" applyAlignment="1">
      <alignment horizontal="left"/>
    </xf>
    <xf numFmtId="167" fontId="3" fillId="0" borderId="0" xfId="0" applyNumberFormat="1" applyFont="1" applyFill="1" applyBorder="1" applyAlignment="1">
      <alignment horizontal="left"/>
    </xf>
    <xf numFmtId="0" fontId="67" fillId="0" borderId="0" xfId="0" applyFont="1" applyBorder="1" applyAlignment="1">
      <alignment horizontal="center" vertical="center"/>
    </xf>
    <xf numFmtId="43" fontId="67" fillId="0" borderId="0" xfId="86" applyFont="1" applyBorder="1" applyAlignment="1">
      <alignment horizontal="center" vertical="center"/>
    </xf>
    <xf numFmtId="0" fontId="73" fillId="28" borderId="0" xfId="0" applyFont="1" applyFill="1" applyBorder="1"/>
    <xf numFmtId="0" fontId="74" fillId="28" borderId="0" xfId="0" applyFont="1" applyFill="1" applyBorder="1" applyAlignment="1">
      <alignment wrapText="1"/>
    </xf>
    <xf numFmtId="0" fontId="66" fillId="28" borderId="0" xfId="0" applyFont="1" applyFill="1" applyBorder="1"/>
    <xf numFmtId="0" fontId="73" fillId="0" borderId="0" xfId="0" applyFont="1" applyFill="1" applyBorder="1"/>
    <xf numFmtId="0" fontId="74" fillId="0" borderId="0" xfId="0" applyFont="1" applyFill="1" applyBorder="1" applyAlignment="1">
      <alignment wrapText="1"/>
    </xf>
    <xf numFmtId="0" fontId="66" fillId="0" borderId="0" xfId="0" applyFont="1" applyFill="1" applyBorder="1"/>
    <xf numFmtId="0" fontId="75" fillId="0" borderId="0" xfId="0" applyFont="1" applyFill="1" applyBorder="1" applyAlignment="1">
      <alignment wrapText="1"/>
    </xf>
    <xf numFmtId="0" fontId="76" fillId="0" borderId="0" xfId="0" applyFont="1" applyFill="1" applyBorder="1" applyAlignment="1">
      <alignment wrapText="1"/>
    </xf>
    <xf numFmtId="0" fontId="77" fillId="0" borderId="0" xfId="0" applyFont="1" applyBorder="1" applyAlignment="1">
      <alignment wrapText="1"/>
    </xf>
    <xf numFmtId="0" fontId="78" fillId="28" borderId="0" xfId="0" applyFont="1" applyFill="1" applyBorder="1"/>
    <xf numFmtId="0" fontId="78" fillId="28" borderId="0" xfId="0" applyFont="1" applyFill="1" applyBorder="1" applyAlignment="1">
      <alignment horizontal="center"/>
    </xf>
    <xf numFmtId="0" fontId="74" fillId="28" borderId="0" xfId="0" applyFont="1" applyFill="1" applyBorder="1"/>
    <xf numFmtId="0" fontId="66" fillId="0" borderId="30" xfId="0" applyFont="1" applyBorder="1"/>
    <xf numFmtId="0" fontId="66" fillId="0" borderId="0" xfId="0" applyFont="1" applyBorder="1" applyAlignment="1">
      <alignment vertical="top"/>
    </xf>
    <xf numFmtId="0" fontId="66" fillId="0" borderId="0" xfId="0" applyFont="1" applyFill="1" applyBorder="1" applyAlignment="1">
      <alignment wrapText="1"/>
    </xf>
    <xf numFmtId="0" fontId="66" fillId="0" borderId="0" xfId="0" applyFont="1" applyBorder="1" applyAlignment="1">
      <alignment wrapText="1"/>
    </xf>
    <xf numFmtId="0" fontId="75" fillId="0" borderId="0" xfId="0" applyFont="1" applyBorder="1"/>
    <xf numFmtId="0" fontId="76" fillId="0" borderId="28" xfId="0" applyFont="1" applyBorder="1" applyAlignment="1">
      <alignment wrapText="1"/>
    </xf>
    <xf numFmtId="0" fontId="75" fillId="0" borderId="29" xfId="0" applyFont="1" applyBorder="1"/>
    <xf numFmtId="2" fontId="76" fillId="0" borderId="30" xfId="0" applyNumberFormat="1" applyFont="1" applyBorder="1"/>
    <xf numFmtId="169" fontId="82" fillId="0" borderId="0" xfId="0" applyNumberFormat="1" applyFont="1" applyBorder="1"/>
    <xf numFmtId="0" fontId="74" fillId="0" borderId="0" xfId="0" applyFont="1" applyFill="1" applyBorder="1"/>
    <xf numFmtId="0" fontId="66" fillId="0" borderId="32" xfId="0" applyFont="1" applyBorder="1"/>
    <xf numFmtId="0" fontId="66" fillId="0" borderId="33" xfId="0" applyFont="1" applyBorder="1" applyAlignment="1">
      <alignment wrapText="1"/>
    </xf>
    <xf numFmtId="0" fontId="66" fillId="0" borderId="33" xfId="0" applyFont="1" applyBorder="1"/>
    <xf numFmtId="2" fontId="66" fillId="0" borderId="33" xfId="0" applyNumberFormat="1" applyFont="1" applyBorder="1"/>
    <xf numFmtId="2" fontId="66" fillId="0" borderId="34" xfId="0" applyNumberFormat="1" applyFont="1" applyBorder="1"/>
    <xf numFmtId="0" fontId="66" fillId="0" borderId="17" xfId="0" applyFont="1" applyBorder="1"/>
    <xf numFmtId="2" fontId="66" fillId="0" borderId="25" xfId="0" applyNumberFormat="1" applyFont="1" applyBorder="1"/>
    <xf numFmtId="0" fontId="66" fillId="0" borderId="21" xfId="0" applyFont="1" applyBorder="1"/>
    <xf numFmtId="0" fontId="66" fillId="0" borderId="35" xfId="0" applyFont="1" applyBorder="1" applyAlignment="1">
      <alignment wrapText="1"/>
    </xf>
    <xf numFmtId="0" fontId="66" fillId="0" borderId="35" xfId="0" applyFont="1" applyBorder="1"/>
    <xf numFmtId="2" fontId="66" fillId="0" borderId="35" xfId="0" applyNumberFormat="1" applyFont="1" applyBorder="1"/>
    <xf numFmtId="2" fontId="66" fillId="0" borderId="36" xfId="0" applyNumberFormat="1" applyFont="1" applyBorder="1"/>
    <xf numFmtId="0" fontId="76" fillId="0" borderId="0" xfId="0" applyFont="1" applyBorder="1"/>
    <xf numFmtId="2" fontId="76" fillId="0" borderId="0" xfId="0" applyNumberFormat="1" applyFont="1" applyBorder="1"/>
    <xf numFmtId="16" fontId="74" fillId="28" borderId="0" xfId="0" applyNumberFormat="1" applyFont="1" applyFill="1" applyBorder="1"/>
    <xf numFmtId="0" fontId="66" fillId="0" borderId="10" xfId="0" applyFont="1" applyBorder="1"/>
    <xf numFmtId="2" fontId="66" fillId="0" borderId="0" xfId="0" applyNumberFormat="1" applyFont="1" applyFill="1" applyBorder="1"/>
    <xf numFmtId="0" fontId="76" fillId="0" borderId="0" xfId="0" applyFont="1" applyBorder="1" applyAlignment="1">
      <alignment wrapText="1"/>
    </xf>
    <xf numFmtId="16" fontId="83" fillId="28" borderId="0" xfId="0" applyNumberFormat="1" applyFont="1" applyFill="1" applyBorder="1"/>
    <xf numFmtId="0" fontId="65" fillId="28" borderId="0" xfId="0" applyFont="1" applyFill="1" applyBorder="1" applyAlignment="1">
      <alignment horizontal="left" vertical="top"/>
    </xf>
    <xf numFmtId="16" fontId="83" fillId="0" borderId="0" xfId="0" applyNumberFormat="1" applyFont="1" applyFill="1" applyBorder="1"/>
    <xf numFmtId="0" fontId="83" fillId="0" borderId="0" xfId="0" applyFont="1" applyFill="1" applyBorder="1" applyAlignment="1">
      <alignment wrapText="1"/>
    </xf>
    <xf numFmtId="0" fontId="83" fillId="28" borderId="0" xfId="0" applyFont="1" applyFill="1" applyBorder="1" applyAlignment="1">
      <alignment wrapText="1"/>
    </xf>
    <xf numFmtId="0" fontId="66" fillId="0" borderId="0" xfId="0" applyFont="1" applyBorder="1" applyAlignment="1">
      <alignment horizontal="right" vertical="top"/>
    </xf>
    <xf numFmtId="0" fontId="85" fillId="0" borderId="0" xfId="38" applyFont="1" applyBorder="1" applyAlignment="1">
      <alignment horizontal="left" vertical="top" wrapText="1"/>
    </xf>
    <xf numFmtId="0" fontId="84" fillId="29" borderId="0" xfId="38" applyFont="1" applyFill="1" applyBorder="1" applyAlignment="1">
      <alignment horizontal="center" vertical="center"/>
    </xf>
    <xf numFmtId="2" fontId="75" fillId="29" borderId="0" xfId="38" applyNumberFormat="1" applyFont="1" applyFill="1" applyBorder="1" applyAlignment="1"/>
    <xf numFmtId="0" fontId="84" fillId="29" borderId="0" xfId="38" applyFont="1" applyFill="1" applyBorder="1" applyAlignment="1">
      <alignment vertical="center" wrapText="1"/>
    </xf>
    <xf numFmtId="2" fontId="76" fillId="0" borderId="0" xfId="86" applyNumberFormat="1" applyFont="1" applyBorder="1" applyAlignment="1">
      <alignment horizontal="right"/>
    </xf>
    <xf numFmtId="0" fontId="84" fillId="0" borderId="0" xfId="38" applyFont="1" applyBorder="1" applyAlignment="1">
      <alignment horizontal="left" vertical="top" wrapText="1"/>
    </xf>
    <xf numFmtId="0" fontId="66" fillId="0" borderId="0" xfId="0" applyFont="1" applyFill="1" applyBorder="1" applyAlignment="1">
      <alignment horizontal="right" vertical="top"/>
    </xf>
    <xf numFmtId="0" fontId="69" fillId="29" borderId="0" xfId="0" applyFont="1" applyFill="1" applyBorder="1" applyAlignment="1">
      <alignment horizontal="left" vertical="center" wrapText="1"/>
    </xf>
    <xf numFmtId="2" fontId="75" fillId="0" borderId="0" xfId="0" applyNumberFormat="1" applyFont="1" applyBorder="1" applyAlignment="1"/>
    <xf numFmtId="0" fontId="75" fillId="0" borderId="0" xfId="0" applyFont="1" applyBorder="1" applyAlignment="1">
      <alignment wrapText="1"/>
    </xf>
    <xf numFmtId="17" fontId="66" fillId="0" borderId="0" xfId="0" applyNumberFormat="1" applyFont="1" applyBorder="1" applyAlignment="1">
      <alignment horizontal="right" vertical="top"/>
    </xf>
    <xf numFmtId="2" fontId="76" fillId="0" borderId="0" xfId="86" applyNumberFormat="1" applyFont="1" applyBorder="1"/>
    <xf numFmtId="0" fontId="84" fillId="0" borderId="0" xfId="38" applyFont="1" applyBorder="1" applyAlignment="1">
      <alignment horizontal="justify" vertical="center" wrapText="1"/>
    </xf>
    <xf numFmtId="2" fontId="75" fillId="29" borderId="0" xfId="38" applyNumberFormat="1" applyFont="1" applyFill="1" applyBorder="1" applyAlignment="1">
      <alignment horizontal="right"/>
    </xf>
    <xf numFmtId="2" fontId="84" fillId="29" borderId="0" xfId="38" applyNumberFormat="1" applyFont="1" applyFill="1" applyBorder="1" applyAlignment="1"/>
    <xf numFmtId="167" fontId="84" fillId="29" borderId="0" xfId="38" applyNumberFormat="1" applyFont="1" applyFill="1" applyBorder="1" applyAlignment="1">
      <alignment vertical="center"/>
    </xf>
    <xf numFmtId="0" fontId="66" fillId="0" borderId="0" xfId="0" applyFont="1" applyBorder="1" applyAlignment="1"/>
    <xf numFmtId="0" fontId="66" fillId="28" borderId="0" xfId="0" applyFont="1" applyFill="1" applyBorder="1" applyAlignment="1">
      <alignment wrapText="1"/>
    </xf>
    <xf numFmtId="0" fontId="74" fillId="0" borderId="0" xfId="0" applyFont="1" applyFill="1" applyBorder="1" applyAlignment="1">
      <alignment vertical="top"/>
    </xf>
    <xf numFmtId="0" fontId="75" fillId="0" borderId="0" xfId="0" applyFont="1" applyBorder="1" applyAlignment="1">
      <alignment horizontal="center"/>
    </xf>
    <xf numFmtId="43" fontId="75" fillId="0" borderId="0" xfId="86" applyFont="1" applyBorder="1"/>
    <xf numFmtId="43" fontId="76" fillId="0" borderId="0" xfId="86" applyFont="1" applyBorder="1"/>
    <xf numFmtId="0" fontId="66" fillId="0" borderId="0" xfId="0" applyFont="1" applyBorder="1" applyAlignment="1">
      <alignment horizontal="center"/>
    </xf>
    <xf numFmtId="2" fontId="75" fillId="0" borderId="0" xfId="0" applyNumberFormat="1" applyFont="1" applyBorder="1"/>
    <xf numFmtId="0" fontId="69" fillId="0" borderId="0" xfId="0" applyFont="1" applyFill="1" applyBorder="1" applyAlignment="1">
      <alignment vertical="top"/>
    </xf>
    <xf numFmtId="0" fontId="69" fillId="0" borderId="0" xfId="0" applyFont="1" applyFill="1" applyBorder="1"/>
    <xf numFmtId="0" fontId="70" fillId="0" borderId="0" xfId="0" applyFont="1" applyFill="1" applyBorder="1"/>
    <xf numFmtId="2" fontId="76" fillId="0" borderId="0" xfId="0" applyNumberFormat="1" applyFont="1" applyBorder="1" applyAlignment="1">
      <alignment horizontal="right"/>
    </xf>
    <xf numFmtId="0" fontId="75" fillId="0" borderId="0" xfId="0" applyFont="1" applyFill="1" applyBorder="1" applyAlignment="1">
      <alignment horizontal="right" vertical="top"/>
    </xf>
    <xf numFmtId="2" fontId="75" fillId="0" borderId="0" xfId="86" applyNumberFormat="1" applyFont="1" applyBorder="1"/>
    <xf numFmtId="0" fontId="75" fillId="0" borderId="0" xfId="0" applyFont="1" applyFill="1" applyBorder="1" applyAlignment="1">
      <alignment vertical="top"/>
    </xf>
    <xf numFmtId="2" fontId="75" fillId="0" borderId="0" xfId="86" applyNumberFormat="1" applyFont="1" applyFill="1" applyBorder="1"/>
    <xf numFmtId="2" fontId="76" fillId="0" borderId="0" xfId="0" applyNumberFormat="1" applyFont="1" applyFill="1" applyBorder="1"/>
    <xf numFmtId="2" fontId="66" fillId="0" borderId="0" xfId="0" applyNumberFormat="1" applyFont="1" applyBorder="1" applyAlignment="1">
      <alignment horizontal="right"/>
    </xf>
    <xf numFmtId="0" fontId="75" fillId="0" borderId="31" xfId="0" applyFont="1" applyBorder="1"/>
    <xf numFmtId="0" fontId="76" fillId="0" borderId="31" xfId="0" applyFont="1" applyBorder="1" applyAlignment="1">
      <alignment wrapText="1"/>
    </xf>
    <xf numFmtId="2" fontId="76" fillId="0" borderId="31" xfId="0" applyNumberFormat="1" applyFont="1" applyBorder="1"/>
    <xf numFmtId="2" fontId="76" fillId="0" borderId="31" xfId="86" applyNumberFormat="1" applyFont="1" applyBorder="1"/>
    <xf numFmtId="2" fontId="75" fillId="0" borderId="0" xfId="0" applyNumberFormat="1" applyFont="1" applyFill="1" applyBorder="1"/>
    <xf numFmtId="2" fontId="75" fillId="0" borderId="0" xfId="86" applyNumberFormat="1" applyFont="1" applyFill="1" applyBorder="1" applyAlignment="1">
      <alignment horizontal="right"/>
    </xf>
    <xf numFmtId="0" fontId="66" fillId="0" borderId="31" xfId="0" applyFont="1" applyBorder="1"/>
    <xf numFmtId="0" fontId="78" fillId="0" borderId="0" xfId="0" applyFont="1" applyFill="1" applyBorder="1"/>
    <xf numFmtId="0" fontId="66" fillId="28" borderId="31" xfId="0" applyFont="1" applyFill="1" applyBorder="1"/>
    <xf numFmtId="0" fontId="74" fillId="28" borderId="31" xfId="0" applyFont="1" applyFill="1" applyBorder="1" applyAlignment="1">
      <alignment wrapText="1"/>
    </xf>
    <xf numFmtId="2" fontId="74" fillId="28" borderId="31" xfId="0" applyNumberFormat="1" applyFont="1" applyFill="1" applyBorder="1"/>
    <xf numFmtId="43" fontId="76" fillId="28" borderId="31" xfId="86" applyFont="1" applyFill="1" applyBorder="1"/>
    <xf numFmtId="2" fontId="76" fillId="28" borderId="31" xfId="86" applyNumberFormat="1" applyFont="1" applyFill="1" applyBorder="1"/>
    <xf numFmtId="1" fontId="75" fillId="0" borderId="0" xfId="0" applyNumberFormat="1" applyFont="1" applyFill="1" applyBorder="1" applyAlignment="1">
      <alignment vertical="top"/>
    </xf>
    <xf numFmtId="0" fontId="75" fillId="0" borderId="0" xfId="0" applyFont="1" applyBorder="1" applyAlignment="1"/>
    <xf numFmtId="43" fontId="87" fillId="0" borderId="0" xfId="86" applyFont="1" applyBorder="1"/>
    <xf numFmtId="0" fontId="83" fillId="28" borderId="0" xfId="0" applyFont="1" applyFill="1" applyBorder="1"/>
    <xf numFmtId="0" fontId="83" fillId="28" borderId="0" xfId="0" applyFont="1" applyFill="1" applyBorder="1" applyAlignment="1">
      <alignment horizontal="center"/>
    </xf>
    <xf numFmtId="1" fontId="75" fillId="0" borderId="0" xfId="0" applyNumberFormat="1" applyFont="1" applyFill="1" applyBorder="1" applyAlignment="1">
      <alignment horizontal="right" vertical="top"/>
    </xf>
    <xf numFmtId="0" fontId="75" fillId="0" borderId="0" xfId="0" applyFont="1" applyFill="1" applyBorder="1" applyAlignment="1">
      <alignment horizontal="left" vertical="top" wrapText="1"/>
    </xf>
    <xf numFmtId="0" fontId="75" fillId="0" borderId="0" xfId="0" applyFont="1" applyFill="1" applyBorder="1" applyAlignment="1">
      <alignment horizontal="right" wrapText="1"/>
    </xf>
    <xf numFmtId="0" fontId="67" fillId="0" borderId="0" xfId="0" applyFont="1" applyFill="1" applyBorder="1" applyAlignment="1"/>
    <xf numFmtId="0" fontId="69" fillId="0" borderId="0" xfId="0" applyFont="1" applyFill="1" applyBorder="1" applyAlignment="1"/>
    <xf numFmtId="43" fontId="87" fillId="0" borderId="0" xfId="86" applyFont="1" applyFill="1" applyBorder="1"/>
    <xf numFmtId="0" fontId="69" fillId="0" borderId="0" xfId="0" applyFont="1" applyFill="1" applyBorder="1" applyAlignment="1">
      <alignment horizontal="right"/>
    </xf>
    <xf numFmtId="43" fontId="76" fillId="0" borderId="0" xfId="86" applyFont="1" applyFill="1" applyBorder="1"/>
    <xf numFmtId="0" fontId="87" fillId="0" borderId="0" xfId="0" applyFont="1" applyFill="1" applyBorder="1"/>
    <xf numFmtId="43" fontId="75" fillId="0" borderId="0" xfId="86" applyFont="1" applyFill="1" applyBorder="1"/>
    <xf numFmtId="167" fontId="66" fillId="0" borderId="0" xfId="0" applyNumberFormat="1" applyFont="1" applyFill="1" applyBorder="1" applyAlignment="1">
      <alignment horizontal="left"/>
    </xf>
    <xf numFmtId="0" fontId="66" fillId="0" borderId="0" xfId="0" applyFont="1" applyFill="1" applyBorder="1" applyAlignment="1">
      <alignment horizontal="left"/>
    </xf>
    <xf numFmtId="0" fontId="75" fillId="0" borderId="0" xfId="0" applyFont="1" applyFill="1" applyBorder="1"/>
    <xf numFmtId="2" fontId="74" fillId="0" borderId="0" xfId="0" applyNumberFormat="1" applyFont="1" applyFill="1" applyBorder="1"/>
    <xf numFmtId="0" fontId="76" fillId="0" borderId="0" xfId="0" applyFont="1" applyFill="1" applyBorder="1" applyAlignment="1"/>
    <xf numFmtId="0" fontId="76" fillId="0" borderId="0" xfId="0" applyFont="1" applyFill="1" applyBorder="1"/>
    <xf numFmtId="43" fontId="74" fillId="0" borderId="0" xfId="86" applyFont="1" applyFill="1" applyBorder="1"/>
    <xf numFmtId="0" fontId="88" fillId="0" borderId="0" xfId="0" applyFont="1" applyFill="1" applyBorder="1"/>
    <xf numFmtId="49" fontId="75" fillId="0" borderId="0" xfId="0" applyNumberFormat="1" applyFont="1" applyFill="1" applyBorder="1" applyAlignment="1">
      <alignment horizontal="left" vertical="top" wrapText="1"/>
    </xf>
    <xf numFmtId="49" fontId="69" fillId="0" borderId="0" xfId="0" applyNumberFormat="1" applyFont="1" applyFill="1" applyBorder="1" applyAlignment="1">
      <alignment horizontal="left" vertical="top" wrapText="1"/>
    </xf>
    <xf numFmtId="1" fontId="66" fillId="0" borderId="0" xfId="0" applyNumberFormat="1" applyFont="1" applyFill="1" applyBorder="1" applyAlignment="1">
      <alignment horizontal="right" vertical="top"/>
    </xf>
    <xf numFmtId="49" fontId="72" fillId="0" borderId="0" xfId="0" applyNumberFormat="1" applyFont="1" applyFill="1" applyBorder="1" applyAlignment="1">
      <alignment horizontal="left" vertical="top" wrapText="1"/>
    </xf>
    <xf numFmtId="0" fontId="75" fillId="0" borderId="0" xfId="0" applyFont="1" applyBorder="1" applyAlignment="1">
      <alignment horizontal="right"/>
    </xf>
    <xf numFmtId="0" fontId="72" fillId="0" borderId="0" xfId="0" applyFont="1" applyFill="1" applyBorder="1" applyAlignment="1">
      <alignment horizontal="left" vertical="top" wrapText="1"/>
    </xf>
    <xf numFmtId="0" fontId="87" fillId="0" borderId="0" xfId="0" applyFont="1" applyBorder="1"/>
    <xf numFmtId="0" fontId="89" fillId="28" borderId="31" xfId="0" applyFont="1" applyFill="1" applyBorder="1"/>
    <xf numFmtId="0" fontId="83" fillId="28" borderId="31" xfId="0" applyFont="1" applyFill="1" applyBorder="1" applyAlignment="1">
      <alignment wrapText="1"/>
    </xf>
    <xf numFmtId="2" fontId="83" fillId="28" borderId="31" xfId="0" applyNumberFormat="1" applyFont="1" applyFill="1" applyBorder="1"/>
    <xf numFmtId="43" fontId="83" fillId="28" borderId="31" xfId="86" applyFont="1" applyFill="1" applyBorder="1"/>
    <xf numFmtId="0" fontId="90" fillId="0" borderId="0" xfId="0" applyFont="1" applyFill="1" applyBorder="1" applyAlignment="1">
      <alignment horizontal="left" vertical="top" wrapText="1"/>
    </xf>
    <xf numFmtId="0" fontId="76" fillId="0" borderId="0" xfId="0" applyFont="1" applyFill="1" applyBorder="1" applyAlignment="1">
      <alignment horizontal="left" vertical="top" wrapText="1"/>
    </xf>
    <xf numFmtId="1" fontId="76" fillId="0" borderId="0" xfId="0" applyNumberFormat="1" applyFont="1" applyFill="1" applyBorder="1" applyAlignment="1">
      <alignment horizontal="right" vertical="top"/>
    </xf>
    <xf numFmtId="0" fontId="66" fillId="0" borderId="0" xfId="0" applyFont="1" applyFill="1" applyBorder="1" applyAlignment="1">
      <alignment horizontal="left" vertical="top" wrapText="1"/>
    </xf>
    <xf numFmtId="0" fontId="88" fillId="0" borderId="0" xfId="0" applyFont="1" applyBorder="1"/>
    <xf numFmtId="0" fontId="74" fillId="0" borderId="0" xfId="0" applyFont="1" applyBorder="1"/>
    <xf numFmtId="0" fontId="69" fillId="0" borderId="0" xfId="0" quotePrefix="1" applyFont="1" applyFill="1" applyBorder="1" applyAlignment="1">
      <alignment horizontal="left" vertical="top" wrapText="1"/>
    </xf>
    <xf numFmtId="0" fontId="75" fillId="0" borderId="0" xfId="0" applyFont="1" applyFill="1" applyBorder="1" applyAlignment="1">
      <alignment horizontal="left" wrapText="1"/>
    </xf>
    <xf numFmtId="0" fontId="67" fillId="0" borderId="0" xfId="0" applyFont="1" applyFill="1" applyBorder="1" applyAlignment="1">
      <alignment horizontal="left" vertical="top" wrapText="1"/>
    </xf>
    <xf numFmtId="0" fontId="35" fillId="0" borderId="0" xfId="0" applyFont="1"/>
    <xf numFmtId="0" fontId="68" fillId="0" borderId="0" xfId="0" applyFont="1" applyAlignment="1">
      <alignment horizontal="center"/>
    </xf>
    <xf numFmtId="0" fontId="91" fillId="0" borderId="0" xfId="0" applyFont="1" applyAlignment="1">
      <alignment horizontal="center"/>
    </xf>
    <xf numFmtId="0" fontId="68" fillId="0" borderId="0" xfId="0" applyFont="1" applyAlignment="1">
      <alignment horizontal="right"/>
    </xf>
  </cellXfs>
  <cellStyles count="90">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Calculation 2" xfId="26"/>
    <cellStyle name="Check Cell 2" xfId="27"/>
    <cellStyle name="Comma 2" xfId="57"/>
    <cellStyle name="Currency 2" xfId="28"/>
    <cellStyle name="Explanatory Text 2" xfId="29"/>
    <cellStyle name="Good 2" xfId="30"/>
    <cellStyle name="Heading 1 2" xfId="31"/>
    <cellStyle name="Heading 2 2" xfId="32"/>
    <cellStyle name="Heading 3 2" xfId="33"/>
    <cellStyle name="Heading 4 2" xfId="34"/>
    <cellStyle name="Hiperveza 2" xfId="58"/>
    <cellStyle name="Input 2" xfId="35"/>
    <cellStyle name="Linked Cell 2" xfId="36"/>
    <cellStyle name="merge" xfId="59"/>
    <cellStyle name="Neutral 2" xfId="37"/>
    <cellStyle name="Normal 2" xfId="38"/>
    <cellStyle name="Normal 2 11 2" xfId="39"/>
    <cellStyle name="Normal 2 2" xfId="61"/>
    <cellStyle name="Normal 2 2 2" xfId="62"/>
    <cellStyle name="Normal 2 2 3" xfId="63"/>
    <cellStyle name="Normal 2 3" xfId="64"/>
    <cellStyle name="Normal 2 4" xfId="60"/>
    <cellStyle name="Normal 3" xfId="40"/>
    <cellStyle name="Normal 3 13" xfId="41"/>
    <cellStyle name="Normal 3 18" xfId="42"/>
    <cellStyle name="Normal 3 18 2" xfId="66"/>
    <cellStyle name="Normal 3 2" xfId="67"/>
    <cellStyle name="Normal 3 2 2" xfId="68"/>
    <cellStyle name="Normal 3 3" xfId="69"/>
    <cellStyle name="Normal 3 4" xfId="65"/>
    <cellStyle name="Normal 4" xfId="43"/>
    <cellStyle name="Normal 4 2" xfId="71"/>
    <cellStyle name="Normal 4 3" xfId="72"/>
    <cellStyle name="Normal 4 4" xfId="70"/>
    <cellStyle name="Normal 49" xfId="44"/>
    <cellStyle name="Normal 5" xfId="45"/>
    <cellStyle name="Normal 5 2" xfId="74"/>
    <cellStyle name="Normal 5 3" xfId="73"/>
    <cellStyle name="Normal 6" xfId="46"/>
    <cellStyle name="Normal 6 2" xfId="75"/>
    <cellStyle name="Normal 7" xfId="76"/>
    <cellStyle name="Normal 8" xfId="56"/>
    <cellStyle name="Normal_TROSKOVNIK-v1" xfId="88"/>
    <cellStyle name="Normalno" xfId="0" builtinId="0"/>
    <cellStyle name="Normalno 2" xfId="47"/>
    <cellStyle name="Note 2" xfId="48"/>
    <cellStyle name="Note 2 2" xfId="78"/>
    <cellStyle name="Note 2 2 2" xfId="79"/>
    <cellStyle name="Note 2 3" xfId="80"/>
    <cellStyle name="Note 3" xfId="77"/>
    <cellStyle name="Obično 2" xfId="81"/>
    <cellStyle name="Obično 3" xfId="82"/>
    <cellStyle name="Obično 4" xfId="83"/>
    <cellStyle name="Obično_A 3 - 4" xfId="49"/>
    <cellStyle name="Obično_ISPIS_1" xfId="89"/>
    <cellStyle name="Output 2" xfId="50"/>
    <cellStyle name="Percent 2" xfId="51"/>
    <cellStyle name="Style 1" xfId="52"/>
    <cellStyle name="Title 2" xfId="53"/>
    <cellStyle name="Total 2" xfId="54"/>
    <cellStyle name="Valuta" xfId="87" builtinId="4"/>
    <cellStyle name="Warning Text 2" xfId="55"/>
    <cellStyle name="Zarez" xfId="86" builtinId="3"/>
    <cellStyle name="Zarez 2" xfId="84"/>
    <cellStyle name="Zarez 2 2" xfId="85"/>
  </cellStyles>
  <dxfs count="2">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6"/>
  <sheetViews>
    <sheetView tabSelected="1" topLeftCell="A163" zoomScaleNormal="100" zoomScaleSheetLayoutView="100" workbookViewId="0">
      <selection activeCell="E164" sqref="E164"/>
    </sheetView>
  </sheetViews>
  <sheetFormatPr defaultRowHeight="14.25" x14ac:dyDescent="0.2"/>
  <cols>
    <col min="1" max="1" width="4.625" style="13" customWidth="1"/>
    <col min="2" max="2" width="39.625" style="10" customWidth="1"/>
    <col min="3" max="4" width="7.625" style="1" customWidth="1"/>
    <col min="5" max="5" width="8.625" style="5" customWidth="1"/>
    <col min="6" max="6" width="11.625" style="5" customWidth="1"/>
    <col min="7" max="16384" width="9" style="10"/>
  </cols>
  <sheetData>
    <row r="1" spans="1:6" s="1" customFormat="1" ht="36" x14ac:dyDescent="0.2">
      <c r="A1" s="2" t="s">
        <v>2</v>
      </c>
      <c r="B1" s="16" t="s">
        <v>3</v>
      </c>
      <c r="C1" s="2" t="s">
        <v>4</v>
      </c>
      <c r="D1" s="3" t="s">
        <v>5</v>
      </c>
      <c r="E1" s="4" t="s">
        <v>6</v>
      </c>
      <c r="F1" s="4" t="s">
        <v>7</v>
      </c>
    </row>
    <row r="2" spans="1:6" ht="15" x14ac:dyDescent="0.2">
      <c r="B2" s="11" t="s">
        <v>8</v>
      </c>
    </row>
    <row r="3" spans="1:6" ht="30.75" customHeight="1" x14ac:dyDescent="0.2">
      <c r="A3" s="14">
        <f>(A2+1)</f>
        <v>1</v>
      </c>
      <c r="B3" s="8" t="s">
        <v>9</v>
      </c>
      <c r="C3" s="7" t="s">
        <v>1</v>
      </c>
      <c r="D3" s="7">
        <v>44</v>
      </c>
      <c r="E3" s="9"/>
      <c r="F3" s="9">
        <f>D3*E3</f>
        <v>0</v>
      </c>
    </row>
    <row r="4" spans="1:6" ht="29.25" customHeight="1" x14ac:dyDescent="0.2">
      <c r="A4" s="14">
        <f t="shared" ref="A4" si="0">(A3+1)</f>
        <v>2</v>
      </c>
      <c r="B4" s="6" t="s">
        <v>10</v>
      </c>
      <c r="C4" s="1" t="s">
        <v>11</v>
      </c>
      <c r="D4" s="1">
        <v>35</v>
      </c>
      <c r="F4" s="9">
        <f t="shared" ref="F4:F29" si="1">D4*E4</f>
        <v>0</v>
      </c>
    </row>
    <row r="5" spans="1:6" ht="49.5" customHeight="1" x14ac:dyDescent="0.2">
      <c r="A5" s="14">
        <f>COUNT($A$3:A4)+1</f>
        <v>3</v>
      </c>
      <c r="B5" s="6" t="s">
        <v>12</v>
      </c>
      <c r="C5" s="1" t="s">
        <v>11</v>
      </c>
      <c r="D5" s="1">
        <v>12</v>
      </c>
      <c r="F5" s="9">
        <f t="shared" si="1"/>
        <v>0</v>
      </c>
    </row>
    <row r="6" spans="1:6" ht="48.75" customHeight="1" x14ac:dyDescent="0.2">
      <c r="A6" s="14">
        <f>COUNT($A$3:A5)+1</f>
        <v>4</v>
      </c>
      <c r="B6" s="6" t="s">
        <v>13</v>
      </c>
      <c r="C6" s="1" t="s">
        <v>11</v>
      </c>
      <c r="D6" s="1">
        <v>62</v>
      </c>
      <c r="F6" s="9">
        <f t="shared" si="1"/>
        <v>0</v>
      </c>
    </row>
    <row r="7" spans="1:6" ht="14.25" customHeight="1" x14ac:dyDescent="0.2">
      <c r="A7" s="14">
        <f>COUNT($A$3:A6)+1</f>
        <v>5</v>
      </c>
      <c r="B7" s="12" t="s">
        <v>14</v>
      </c>
      <c r="F7" s="9"/>
    </row>
    <row r="8" spans="1:6" x14ac:dyDescent="0.2">
      <c r="A8" s="15"/>
      <c r="B8" s="12" t="s">
        <v>15</v>
      </c>
      <c r="C8" s="7" t="s">
        <v>1</v>
      </c>
      <c r="D8" s="1">
        <v>12</v>
      </c>
      <c r="F8" s="9">
        <f t="shared" si="1"/>
        <v>0</v>
      </c>
    </row>
    <row r="9" spans="1:6" x14ac:dyDescent="0.2">
      <c r="A9" s="15"/>
      <c r="B9" s="12" t="s">
        <v>16</v>
      </c>
      <c r="C9" s="7" t="s">
        <v>1</v>
      </c>
      <c r="D9" s="1">
        <v>18</v>
      </c>
      <c r="F9" s="9">
        <f t="shared" si="1"/>
        <v>0</v>
      </c>
    </row>
    <row r="10" spans="1:6" x14ac:dyDescent="0.2">
      <c r="A10" s="15"/>
      <c r="B10" s="12" t="s">
        <v>17</v>
      </c>
      <c r="C10" s="7" t="s">
        <v>1</v>
      </c>
      <c r="D10" s="1">
        <v>45</v>
      </c>
      <c r="F10" s="9">
        <f t="shared" si="1"/>
        <v>0</v>
      </c>
    </row>
    <row r="11" spans="1:6" x14ac:dyDescent="0.2">
      <c r="A11" s="15"/>
      <c r="B11" s="12" t="s">
        <v>18</v>
      </c>
      <c r="C11" s="7" t="s">
        <v>1</v>
      </c>
      <c r="D11" s="1">
        <v>5</v>
      </c>
      <c r="F11" s="9">
        <f t="shared" si="1"/>
        <v>0</v>
      </c>
    </row>
    <row r="12" spans="1:6" x14ac:dyDescent="0.2">
      <c r="A12" s="15"/>
      <c r="B12" s="10" t="s">
        <v>19</v>
      </c>
      <c r="C12" s="7" t="s">
        <v>1</v>
      </c>
      <c r="D12" s="1">
        <v>6</v>
      </c>
      <c r="F12" s="9">
        <f t="shared" si="1"/>
        <v>0</v>
      </c>
    </row>
    <row r="13" spans="1:6" ht="42.75" x14ac:dyDescent="0.2">
      <c r="A13" s="14">
        <f>COUNT($A$3:A12)+1</f>
        <v>6</v>
      </c>
      <c r="B13" s="6" t="s">
        <v>20</v>
      </c>
      <c r="C13" s="1" t="s">
        <v>21</v>
      </c>
      <c r="D13" s="1">
        <v>1</v>
      </c>
      <c r="F13" s="9">
        <f t="shared" si="1"/>
        <v>0</v>
      </c>
    </row>
    <row r="14" spans="1:6" ht="57" x14ac:dyDescent="0.2">
      <c r="A14" s="14">
        <f>COUNT($A$3:A13)+1</f>
        <v>7</v>
      </c>
      <c r="B14" s="6" t="s">
        <v>22</v>
      </c>
      <c r="C14" s="1" t="s">
        <v>21</v>
      </c>
      <c r="D14" s="1">
        <v>1</v>
      </c>
      <c r="F14" s="9">
        <f t="shared" si="1"/>
        <v>0</v>
      </c>
    </row>
    <row r="15" spans="1:6" ht="42.75" x14ac:dyDescent="0.2">
      <c r="A15" s="14">
        <f>COUNT($A$3:A14)+1</f>
        <v>8</v>
      </c>
      <c r="B15" s="6" t="s">
        <v>23</v>
      </c>
      <c r="C15" s="1" t="s">
        <v>11</v>
      </c>
      <c r="D15" s="1">
        <v>215</v>
      </c>
      <c r="F15" s="9">
        <f t="shared" si="1"/>
        <v>0</v>
      </c>
    </row>
    <row r="16" spans="1:6" ht="68.25" customHeight="1" x14ac:dyDescent="0.2">
      <c r="A16" s="14">
        <f>COUNT($A$3:A15)+1</f>
        <v>9</v>
      </c>
      <c r="B16" s="6" t="s">
        <v>24</v>
      </c>
      <c r="C16" s="1" t="s">
        <v>11</v>
      </c>
      <c r="D16" s="1">
        <v>398</v>
      </c>
      <c r="F16" s="9">
        <f t="shared" si="1"/>
        <v>0</v>
      </c>
    </row>
    <row r="17" spans="1:6" ht="30.75" customHeight="1" x14ac:dyDescent="0.2">
      <c r="A17" s="14">
        <f>COUNT($A$3:A16)+1</f>
        <v>10</v>
      </c>
      <c r="B17" s="6" t="s">
        <v>25</v>
      </c>
      <c r="F17" s="9"/>
    </row>
    <row r="18" spans="1:6" ht="16.5" x14ac:dyDescent="0.2">
      <c r="A18" s="15"/>
      <c r="B18" s="10" t="s">
        <v>26</v>
      </c>
      <c r="C18" s="1" t="s">
        <v>11</v>
      </c>
      <c r="D18" s="1">
        <v>215</v>
      </c>
      <c r="F18" s="9">
        <f t="shared" si="1"/>
        <v>0</v>
      </c>
    </row>
    <row r="19" spans="1:6" ht="16.5" x14ac:dyDescent="0.2">
      <c r="B19" s="10" t="s">
        <v>27</v>
      </c>
      <c r="C19" s="1" t="s">
        <v>11</v>
      </c>
      <c r="D19" s="1">
        <v>265</v>
      </c>
      <c r="F19" s="9">
        <f t="shared" si="1"/>
        <v>0</v>
      </c>
    </row>
    <row r="20" spans="1:6" ht="42.75" x14ac:dyDescent="0.2">
      <c r="A20" s="14">
        <f>COUNT($A$3:A19)+1</f>
        <v>11</v>
      </c>
      <c r="B20" s="6" t="s">
        <v>28</v>
      </c>
      <c r="C20" s="1" t="s">
        <v>1</v>
      </c>
      <c r="D20" s="1">
        <v>1</v>
      </c>
      <c r="F20" s="9">
        <f t="shared" si="1"/>
        <v>0</v>
      </c>
    </row>
    <row r="21" spans="1:6" ht="63.75" customHeight="1" x14ac:dyDescent="0.2">
      <c r="A21" s="14">
        <f>COUNT($A$3:A20)+1</f>
        <v>12</v>
      </c>
      <c r="B21" s="6" t="s">
        <v>29</v>
      </c>
      <c r="C21" s="1" t="s">
        <v>11</v>
      </c>
      <c r="D21" s="1">
        <v>210</v>
      </c>
      <c r="F21" s="9">
        <f t="shared" si="1"/>
        <v>0</v>
      </c>
    </row>
    <row r="22" spans="1:6" ht="28.5" x14ac:dyDescent="0.2">
      <c r="A22" s="14">
        <f>COUNT($A$3:A21)+1</f>
        <v>13</v>
      </c>
      <c r="B22" s="6" t="s">
        <v>30</v>
      </c>
      <c r="C22" s="1" t="s">
        <v>11</v>
      </c>
      <c r="D22" s="1">
        <v>198</v>
      </c>
      <c r="F22" s="9">
        <f t="shared" si="1"/>
        <v>0</v>
      </c>
    </row>
    <row r="23" spans="1:6" ht="28.5" x14ac:dyDescent="0.2">
      <c r="A23" s="14">
        <f>COUNT($A$3:A22)+1</f>
        <v>14</v>
      </c>
      <c r="B23" s="6" t="s">
        <v>31</v>
      </c>
      <c r="C23" s="1" t="s">
        <v>34</v>
      </c>
      <c r="D23" s="1">
        <v>52</v>
      </c>
      <c r="F23" s="9">
        <f t="shared" si="1"/>
        <v>0</v>
      </c>
    </row>
    <row r="24" spans="1:6" ht="42.75" x14ac:dyDescent="0.2">
      <c r="A24" s="14">
        <f>COUNT($A$3:A23)+1</f>
        <v>15</v>
      </c>
      <c r="B24" s="6" t="s">
        <v>32</v>
      </c>
      <c r="C24" s="1" t="s">
        <v>1</v>
      </c>
      <c r="D24" s="1">
        <v>18</v>
      </c>
      <c r="F24" s="9">
        <f t="shared" si="1"/>
        <v>0</v>
      </c>
    </row>
    <row r="25" spans="1:6" ht="42.75" x14ac:dyDescent="0.2">
      <c r="A25" s="14">
        <f>COUNT($A$3:A24)+1</f>
        <v>16</v>
      </c>
      <c r="B25" s="6" t="s">
        <v>33</v>
      </c>
      <c r="C25" s="1" t="s">
        <v>21</v>
      </c>
      <c r="D25" s="1">
        <v>1</v>
      </c>
      <c r="F25" s="9">
        <f t="shared" si="1"/>
        <v>0</v>
      </c>
    </row>
    <row r="26" spans="1:6" ht="57" x14ac:dyDescent="0.2">
      <c r="A26" s="14">
        <f>COUNT($A$3:A25)+1</f>
        <v>17</v>
      </c>
      <c r="B26" s="6" t="s">
        <v>35</v>
      </c>
      <c r="C26" s="1" t="s">
        <v>21</v>
      </c>
      <c r="D26" s="1">
        <v>1</v>
      </c>
      <c r="F26" s="9">
        <f t="shared" si="1"/>
        <v>0</v>
      </c>
    </row>
    <row r="27" spans="1:6" ht="85.5" x14ac:dyDescent="0.2">
      <c r="A27" s="14">
        <f>COUNT($A$3:A26)+1</f>
        <v>18</v>
      </c>
      <c r="B27" s="6" t="s">
        <v>36</v>
      </c>
      <c r="F27" s="9"/>
    </row>
    <row r="28" spans="1:6" x14ac:dyDescent="0.2">
      <c r="B28" s="10" t="s">
        <v>37</v>
      </c>
      <c r="C28" s="1" t="s">
        <v>39</v>
      </c>
      <c r="D28" s="1">
        <v>380</v>
      </c>
      <c r="F28" s="9">
        <f t="shared" si="1"/>
        <v>0</v>
      </c>
    </row>
    <row r="29" spans="1:6" x14ac:dyDescent="0.2">
      <c r="B29" s="10" t="s">
        <v>38</v>
      </c>
      <c r="C29" s="1" t="s">
        <v>39</v>
      </c>
      <c r="D29" s="1">
        <v>250</v>
      </c>
      <c r="F29" s="9">
        <f t="shared" si="1"/>
        <v>0</v>
      </c>
    </row>
    <row r="30" spans="1:6" x14ac:dyDescent="0.2">
      <c r="A30" s="20"/>
      <c r="B30" s="21"/>
      <c r="C30" s="22"/>
      <c r="D30" s="22"/>
      <c r="E30" s="23"/>
      <c r="F30" s="23"/>
    </row>
    <row r="31" spans="1:6" ht="15" x14ac:dyDescent="0.2">
      <c r="A31" s="17"/>
      <c r="B31" s="24" t="s">
        <v>40</v>
      </c>
      <c r="C31" s="18"/>
      <c r="D31" s="18"/>
      <c r="E31" s="19"/>
      <c r="F31" s="19">
        <f>SUM(F2:F30)</f>
        <v>0</v>
      </c>
    </row>
    <row r="32" spans="1:6" ht="15" x14ac:dyDescent="0.2">
      <c r="A32" s="31"/>
      <c r="B32" s="32"/>
      <c r="C32" s="33"/>
      <c r="D32" s="33"/>
      <c r="E32" s="34"/>
      <c r="F32" s="34"/>
    </row>
    <row r="33" spans="1:6" ht="36" x14ac:dyDescent="0.2">
      <c r="A33" s="2" t="s">
        <v>2</v>
      </c>
      <c r="B33" s="16" t="s">
        <v>3</v>
      </c>
      <c r="C33" s="2" t="s">
        <v>4</v>
      </c>
      <c r="D33" s="3" t="s">
        <v>5</v>
      </c>
      <c r="E33" s="4" t="s">
        <v>6</v>
      </c>
      <c r="F33" s="4" t="s">
        <v>7</v>
      </c>
    </row>
    <row r="34" spans="1:6" ht="15" x14ac:dyDescent="0.2">
      <c r="B34" s="11" t="s">
        <v>41</v>
      </c>
    </row>
    <row r="35" spans="1:6" ht="57" x14ac:dyDescent="0.2">
      <c r="A35" s="14">
        <f>COUNT($A$34:A34)+1</f>
        <v>1</v>
      </c>
      <c r="B35" s="6" t="s">
        <v>42</v>
      </c>
      <c r="C35" s="1" t="s">
        <v>11</v>
      </c>
      <c r="D35" s="1">
        <v>405</v>
      </c>
      <c r="F35" s="9">
        <f t="shared" ref="F35:F61" si="2">D35*E35</f>
        <v>0</v>
      </c>
    </row>
    <row r="36" spans="1:6" ht="28.5" x14ac:dyDescent="0.2">
      <c r="A36" s="14">
        <f>COUNT($A$34:A35)+1</f>
        <v>2</v>
      </c>
      <c r="B36" s="6" t="s">
        <v>43</v>
      </c>
      <c r="F36" s="9"/>
    </row>
    <row r="37" spans="1:6" ht="16.5" x14ac:dyDescent="0.2">
      <c r="B37" s="10" t="s">
        <v>44</v>
      </c>
      <c r="C37" s="1" t="s">
        <v>11</v>
      </c>
      <c r="D37" s="1">
        <v>135</v>
      </c>
      <c r="F37" s="9">
        <f t="shared" si="2"/>
        <v>0</v>
      </c>
    </row>
    <row r="38" spans="1:6" ht="16.5" x14ac:dyDescent="0.2">
      <c r="B38" s="10" t="s">
        <v>45</v>
      </c>
      <c r="C38" s="1" t="s">
        <v>11</v>
      </c>
      <c r="D38" s="1">
        <v>270</v>
      </c>
      <c r="F38" s="9">
        <f t="shared" si="2"/>
        <v>0</v>
      </c>
    </row>
    <row r="39" spans="1:6" ht="28.5" x14ac:dyDescent="0.2">
      <c r="A39" s="14">
        <f>COUNT($A$34:A38)+1</f>
        <v>3</v>
      </c>
      <c r="B39" s="6" t="s">
        <v>46</v>
      </c>
      <c r="C39" s="1" t="s">
        <v>34</v>
      </c>
      <c r="D39" s="1">
        <v>850</v>
      </c>
      <c r="F39" s="9">
        <f t="shared" si="2"/>
        <v>0</v>
      </c>
    </row>
    <row r="40" spans="1:6" ht="71.25" x14ac:dyDescent="0.2">
      <c r="A40" s="14">
        <f>COUNT($A$34:A39)+1</f>
        <v>4</v>
      </c>
      <c r="B40" s="6" t="s">
        <v>47</v>
      </c>
      <c r="C40" s="1" t="s">
        <v>11</v>
      </c>
      <c r="D40" s="1">
        <v>240</v>
      </c>
      <c r="F40" s="9">
        <f t="shared" si="2"/>
        <v>0</v>
      </c>
    </row>
    <row r="41" spans="1:6" ht="99.75" x14ac:dyDescent="0.2">
      <c r="A41" s="14">
        <f>COUNT($A$34:A40)+1</f>
        <v>5</v>
      </c>
      <c r="B41" s="6" t="s">
        <v>48</v>
      </c>
      <c r="C41" s="1" t="s">
        <v>11</v>
      </c>
      <c r="D41" s="1">
        <v>115</v>
      </c>
      <c r="F41" s="9">
        <f t="shared" si="2"/>
        <v>0</v>
      </c>
    </row>
    <row r="42" spans="1:6" ht="128.25" x14ac:dyDescent="0.2">
      <c r="A42" s="14">
        <f>COUNT($A$34:A41)+1</f>
        <v>6</v>
      </c>
      <c r="B42" s="6" t="s">
        <v>49</v>
      </c>
      <c r="C42" s="1" t="s">
        <v>11</v>
      </c>
      <c r="D42" s="1">
        <v>336</v>
      </c>
      <c r="F42" s="9">
        <f t="shared" si="2"/>
        <v>0</v>
      </c>
    </row>
    <row r="43" spans="1:6" ht="42.75" x14ac:dyDescent="0.2">
      <c r="A43" s="14">
        <f>COUNT($A$34:A42)+1</f>
        <v>7</v>
      </c>
      <c r="B43" s="6" t="s">
        <v>50</v>
      </c>
      <c r="C43" s="1" t="s">
        <v>11</v>
      </c>
      <c r="D43" s="1">
        <v>177</v>
      </c>
      <c r="F43" s="9">
        <f t="shared" si="2"/>
        <v>0</v>
      </c>
    </row>
    <row r="44" spans="1:6" ht="71.25" x14ac:dyDescent="0.2">
      <c r="A44" s="14">
        <f>COUNT($A$34:A43)+1</f>
        <v>8</v>
      </c>
      <c r="B44" s="6" t="s">
        <v>51</v>
      </c>
      <c r="C44" s="1" t="s">
        <v>11</v>
      </c>
      <c r="D44" s="1">
        <v>247</v>
      </c>
      <c r="F44" s="9">
        <f t="shared" si="2"/>
        <v>0</v>
      </c>
    </row>
    <row r="45" spans="1:6" ht="99.75" x14ac:dyDescent="0.2">
      <c r="A45" s="14">
        <f>COUNT($A$34:A44)+1</f>
        <v>9</v>
      </c>
      <c r="B45" s="6" t="s">
        <v>52</v>
      </c>
      <c r="F45" s="9"/>
    </row>
    <row r="46" spans="1:6" ht="16.5" x14ac:dyDescent="0.2">
      <c r="B46" s="10" t="s">
        <v>53</v>
      </c>
      <c r="C46" s="1" t="s">
        <v>11</v>
      </c>
      <c r="D46" s="1">
        <v>235</v>
      </c>
      <c r="F46" s="9">
        <f t="shared" si="2"/>
        <v>0</v>
      </c>
    </row>
    <row r="47" spans="1:6" ht="16.5" x14ac:dyDescent="0.2">
      <c r="B47" s="10" t="s">
        <v>54</v>
      </c>
      <c r="C47" s="1" t="s">
        <v>11</v>
      </c>
      <c r="D47" s="1">
        <v>195</v>
      </c>
      <c r="F47" s="9">
        <f t="shared" si="2"/>
        <v>0</v>
      </c>
    </row>
    <row r="48" spans="1:6" ht="15" x14ac:dyDescent="0.2">
      <c r="B48" s="10" t="s">
        <v>55</v>
      </c>
      <c r="C48" s="1" t="s">
        <v>34</v>
      </c>
      <c r="D48" s="1">
        <v>118</v>
      </c>
      <c r="F48" s="9">
        <f t="shared" si="2"/>
        <v>0</v>
      </c>
    </row>
    <row r="49" spans="1:6" ht="28.5" x14ac:dyDescent="0.2">
      <c r="A49" s="14">
        <f>COUNT($A$34:A48)+1</f>
        <v>10</v>
      </c>
      <c r="B49" s="6" t="s">
        <v>56</v>
      </c>
      <c r="F49" s="9"/>
    </row>
    <row r="50" spans="1:6" ht="15" x14ac:dyDescent="0.2">
      <c r="B50" s="10" t="s">
        <v>57</v>
      </c>
      <c r="C50" s="1" t="s">
        <v>34</v>
      </c>
      <c r="D50" s="1">
        <v>44</v>
      </c>
      <c r="F50" s="9">
        <f t="shared" si="2"/>
        <v>0</v>
      </c>
    </row>
    <row r="51" spans="1:6" ht="57" x14ac:dyDescent="0.2">
      <c r="A51" s="14">
        <f>COUNT($A$34:A50)+1</f>
        <v>11</v>
      </c>
      <c r="B51" s="6" t="s">
        <v>58</v>
      </c>
      <c r="F51" s="9"/>
    </row>
    <row r="52" spans="1:6" ht="15" x14ac:dyDescent="0.2">
      <c r="B52" s="10" t="s">
        <v>59</v>
      </c>
      <c r="C52" s="1" t="s">
        <v>34</v>
      </c>
      <c r="D52" s="1">
        <v>250</v>
      </c>
      <c r="F52" s="9">
        <f t="shared" si="2"/>
        <v>0</v>
      </c>
    </row>
    <row r="53" spans="1:6" ht="15" x14ac:dyDescent="0.2">
      <c r="B53" s="10" t="s">
        <v>60</v>
      </c>
      <c r="C53" s="1" t="s">
        <v>34</v>
      </c>
      <c r="D53" s="1">
        <v>80</v>
      </c>
      <c r="F53" s="9">
        <f t="shared" si="2"/>
        <v>0</v>
      </c>
    </row>
    <row r="54" spans="1:6" ht="15" x14ac:dyDescent="0.2">
      <c r="B54" s="10" t="s">
        <v>61</v>
      </c>
      <c r="C54" s="1" t="s">
        <v>34</v>
      </c>
      <c r="D54" s="1">
        <v>35</v>
      </c>
      <c r="F54" s="9">
        <f t="shared" si="2"/>
        <v>0</v>
      </c>
    </row>
    <row r="55" spans="1:6" ht="85.5" x14ac:dyDescent="0.2">
      <c r="A55" s="14">
        <f>COUNT($A$34:A54)+1</f>
        <v>12</v>
      </c>
      <c r="B55" s="6" t="s">
        <v>62</v>
      </c>
      <c r="C55" s="1" t="s">
        <v>34</v>
      </c>
      <c r="D55" s="1">
        <v>185</v>
      </c>
      <c r="F55" s="9">
        <f t="shared" si="2"/>
        <v>0</v>
      </c>
    </row>
    <row r="56" spans="1:6" ht="42.75" x14ac:dyDescent="0.2">
      <c r="A56" s="14">
        <f>COUNT($A$34:A55)+1</f>
        <v>13</v>
      </c>
      <c r="B56" s="6" t="s">
        <v>64</v>
      </c>
      <c r="C56" s="1" t="s">
        <v>1</v>
      </c>
      <c r="D56" s="1">
        <v>4</v>
      </c>
      <c r="F56" s="9">
        <f t="shared" si="2"/>
        <v>0</v>
      </c>
    </row>
    <row r="57" spans="1:6" ht="44.25" customHeight="1" x14ac:dyDescent="0.2">
      <c r="A57" s="14">
        <f>COUNT($A$34:A56)+1</f>
        <v>14</v>
      </c>
      <c r="B57" s="6" t="s">
        <v>63</v>
      </c>
      <c r="F57" s="9"/>
    </row>
    <row r="58" spans="1:6" ht="16.5" x14ac:dyDescent="0.2">
      <c r="B58" s="10" t="s">
        <v>65</v>
      </c>
      <c r="C58" s="1" t="s">
        <v>67</v>
      </c>
      <c r="D58" s="1">
        <v>1.2</v>
      </c>
      <c r="F58" s="9">
        <f t="shared" si="2"/>
        <v>0</v>
      </c>
    </row>
    <row r="59" spans="1:6" x14ac:dyDescent="0.2">
      <c r="B59" s="10" t="s">
        <v>70</v>
      </c>
      <c r="C59" s="1" t="s">
        <v>0</v>
      </c>
      <c r="D59" s="1">
        <v>200</v>
      </c>
      <c r="F59" s="9">
        <f t="shared" si="2"/>
        <v>0</v>
      </c>
    </row>
    <row r="60" spans="1:6" ht="16.5" x14ac:dyDescent="0.2">
      <c r="B60" s="10" t="s">
        <v>66</v>
      </c>
      <c r="C60" s="1" t="s">
        <v>11</v>
      </c>
      <c r="D60" s="1">
        <v>4.8</v>
      </c>
      <c r="F60" s="9">
        <f t="shared" si="2"/>
        <v>0</v>
      </c>
    </row>
    <row r="61" spans="1:6" ht="85.5" x14ac:dyDescent="0.2">
      <c r="A61" s="25">
        <f>COUNT($A$34:A60)+1</f>
        <v>15</v>
      </c>
      <c r="B61" s="26" t="s">
        <v>68</v>
      </c>
      <c r="C61" s="22" t="s">
        <v>0</v>
      </c>
      <c r="D61" s="22">
        <v>870</v>
      </c>
      <c r="E61" s="23"/>
      <c r="F61" s="27">
        <f t="shared" si="2"/>
        <v>0</v>
      </c>
    </row>
    <row r="62" spans="1:6" ht="15" x14ac:dyDescent="0.2">
      <c r="A62" s="17"/>
      <c r="B62" s="24" t="s">
        <v>69</v>
      </c>
      <c r="C62" s="18"/>
      <c r="D62" s="18"/>
      <c r="E62" s="19"/>
      <c r="F62" s="19">
        <f>SUM(F35:F61)</f>
        <v>0</v>
      </c>
    </row>
    <row r="63" spans="1:6" ht="15" x14ac:dyDescent="0.2">
      <c r="A63" s="31"/>
      <c r="B63" s="32"/>
      <c r="C63" s="33"/>
      <c r="D63" s="33"/>
      <c r="E63" s="34"/>
      <c r="F63" s="34"/>
    </row>
    <row r="64" spans="1:6" ht="36" x14ac:dyDescent="0.2">
      <c r="A64" s="2" t="s">
        <v>2</v>
      </c>
      <c r="B64" s="16" t="s">
        <v>3</v>
      </c>
      <c r="C64" s="2" t="s">
        <v>4</v>
      </c>
      <c r="D64" s="3" t="s">
        <v>5</v>
      </c>
      <c r="E64" s="4" t="s">
        <v>6</v>
      </c>
      <c r="F64" s="4" t="s">
        <v>7</v>
      </c>
    </row>
    <row r="65" spans="1:6" ht="15" x14ac:dyDescent="0.2">
      <c r="B65" s="11" t="s">
        <v>71</v>
      </c>
    </row>
    <row r="66" spans="1:6" ht="128.25" x14ac:dyDescent="0.2">
      <c r="A66" s="14">
        <f>COUNT($A$65:A65)+1</f>
        <v>1</v>
      </c>
      <c r="B66" s="6" t="s">
        <v>72</v>
      </c>
      <c r="C66" s="1" t="s">
        <v>11</v>
      </c>
      <c r="D66" s="1">
        <v>68</v>
      </c>
      <c r="F66" s="28">
        <f t="shared" ref="F66:F74" si="3">D66*E66</f>
        <v>0</v>
      </c>
    </row>
    <row r="67" spans="1:6" ht="42.75" x14ac:dyDescent="0.2">
      <c r="A67" s="14">
        <f>COUNT($A$65:A66)+1</f>
        <v>2</v>
      </c>
      <c r="B67" s="6" t="s">
        <v>73</v>
      </c>
      <c r="C67" s="1" t="s">
        <v>11</v>
      </c>
      <c r="D67" s="1">
        <v>451</v>
      </c>
      <c r="F67" s="28">
        <f t="shared" si="3"/>
        <v>0</v>
      </c>
    </row>
    <row r="68" spans="1:6" ht="87.75" customHeight="1" x14ac:dyDescent="0.2">
      <c r="A68" s="14">
        <f>COUNT($A$65:A67)+1</f>
        <v>3</v>
      </c>
      <c r="B68" s="6" t="s">
        <v>74</v>
      </c>
      <c r="C68" s="1" t="s">
        <v>34</v>
      </c>
      <c r="D68" s="1">
        <v>170</v>
      </c>
      <c r="F68" s="28">
        <f t="shared" si="3"/>
        <v>0</v>
      </c>
    </row>
    <row r="69" spans="1:6" ht="114" x14ac:dyDescent="0.2">
      <c r="A69" s="14">
        <f>COUNT($A$65:A68)+1</f>
        <v>4</v>
      </c>
      <c r="B69" s="6" t="s">
        <v>75</v>
      </c>
      <c r="C69" s="1" t="s">
        <v>11</v>
      </c>
      <c r="D69" s="1">
        <v>522</v>
      </c>
      <c r="F69" s="28">
        <f t="shared" si="3"/>
        <v>0</v>
      </c>
    </row>
    <row r="70" spans="1:6" ht="75" customHeight="1" x14ac:dyDescent="0.2">
      <c r="A70" s="14">
        <f>COUNT($A$65:A69)+1</f>
        <v>5</v>
      </c>
      <c r="B70" s="6" t="s">
        <v>76</v>
      </c>
      <c r="C70" s="1" t="s">
        <v>34</v>
      </c>
      <c r="D70" s="1">
        <v>170</v>
      </c>
      <c r="F70" s="28">
        <f t="shared" si="3"/>
        <v>0</v>
      </c>
    </row>
    <row r="71" spans="1:6" ht="28.5" x14ac:dyDescent="0.2">
      <c r="A71" s="14">
        <f>COUNT($A$65:A70)+1</f>
        <v>6</v>
      </c>
      <c r="B71" s="6" t="s">
        <v>77</v>
      </c>
      <c r="C71" s="1" t="s">
        <v>1</v>
      </c>
      <c r="D71" s="1">
        <v>6</v>
      </c>
      <c r="F71" s="28">
        <f t="shared" si="3"/>
        <v>0</v>
      </c>
    </row>
    <row r="72" spans="1:6" ht="28.5" x14ac:dyDescent="0.2">
      <c r="A72" s="14">
        <f>COUNT($A$65:A71)+1</f>
        <v>7</v>
      </c>
      <c r="B72" s="6" t="s">
        <v>78</v>
      </c>
      <c r="C72" s="1" t="s">
        <v>1</v>
      </c>
      <c r="D72" s="1">
        <v>6</v>
      </c>
      <c r="F72" s="28">
        <f t="shared" si="3"/>
        <v>0</v>
      </c>
    </row>
    <row r="73" spans="1:6" ht="57" x14ac:dyDescent="0.2">
      <c r="A73" s="14">
        <f>COUNT($A$65:A72)+1</f>
        <v>8</v>
      </c>
      <c r="B73" s="6" t="s">
        <v>79</v>
      </c>
      <c r="C73" s="1" t="s">
        <v>1</v>
      </c>
      <c r="D73" s="1">
        <v>6</v>
      </c>
      <c r="F73" s="28">
        <f t="shared" si="3"/>
        <v>0</v>
      </c>
    </row>
    <row r="74" spans="1:6" ht="57" x14ac:dyDescent="0.2">
      <c r="A74" s="25">
        <f>COUNT($A$65:A73)+1</f>
        <v>9</v>
      </c>
      <c r="B74" s="26" t="s">
        <v>80</v>
      </c>
      <c r="C74" s="22" t="s">
        <v>34</v>
      </c>
      <c r="D74" s="22">
        <v>275</v>
      </c>
      <c r="E74" s="23"/>
      <c r="F74" s="27">
        <f t="shared" si="3"/>
        <v>0</v>
      </c>
    </row>
    <row r="75" spans="1:6" ht="15" x14ac:dyDescent="0.2">
      <c r="A75" s="17"/>
      <c r="B75" s="24" t="s">
        <v>81</v>
      </c>
      <c r="C75" s="18"/>
      <c r="D75" s="18"/>
      <c r="E75" s="19"/>
      <c r="F75" s="19">
        <f>SUM(F66:F74)</f>
        <v>0</v>
      </c>
    </row>
    <row r="76" spans="1:6" ht="15" x14ac:dyDescent="0.2">
      <c r="A76" s="31"/>
      <c r="B76" s="32"/>
      <c r="C76" s="33"/>
      <c r="D76" s="33"/>
      <c r="E76" s="34"/>
      <c r="F76" s="34"/>
    </row>
    <row r="77" spans="1:6" ht="36" x14ac:dyDescent="0.2">
      <c r="A77" s="2" t="s">
        <v>2</v>
      </c>
      <c r="B77" s="16" t="s">
        <v>3</v>
      </c>
      <c r="C77" s="2" t="s">
        <v>4</v>
      </c>
      <c r="D77" s="3" t="s">
        <v>5</v>
      </c>
      <c r="E77" s="4" t="s">
        <v>6</v>
      </c>
      <c r="F77" s="4" t="s">
        <v>7</v>
      </c>
    </row>
    <row r="78" spans="1:6" ht="15" x14ac:dyDescent="0.2">
      <c r="B78" s="11" t="s">
        <v>141</v>
      </c>
    </row>
    <row r="79" spans="1:6" ht="42.75" x14ac:dyDescent="0.2">
      <c r="A79" s="14">
        <f>COUNT($A$78:A78)+1</f>
        <v>1</v>
      </c>
      <c r="B79" s="6" t="s">
        <v>82</v>
      </c>
      <c r="C79" s="1" t="s">
        <v>11</v>
      </c>
      <c r="D79" s="1">
        <v>815</v>
      </c>
      <c r="F79" s="28">
        <f t="shared" ref="F79:F81" si="4">D79*E79</f>
        <v>0</v>
      </c>
    </row>
    <row r="80" spans="1:6" ht="28.5" x14ac:dyDescent="0.2">
      <c r="A80" s="14">
        <f>COUNT($A$78:A79)+1</f>
        <v>2</v>
      </c>
      <c r="B80" s="6" t="s">
        <v>83</v>
      </c>
      <c r="C80" s="1" t="s">
        <v>11</v>
      </c>
      <c r="D80" s="1">
        <v>1840</v>
      </c>
      <c r="F80" s="28">
        <f t="shared" si="4"/>
        <v>0</v>
      </c>
    </row>
    <row r="81" spans="1:6" ht="28.5" x14ac:dyDescent="0.2">
      <c r="A81" s="25">
        <f>COUNT($A$78:A80)+1</f>
        <v>3</v>
      </c>
      <c r="B81" s="29" t="s">
        <v>84</v>
      </c>
      <c r="C81" s="30" t="s">
        <v>11</v>
      </c>
      <c r="D81" s="30">
        <v>1840</v>
      </c>
      <c r="E81" s="27"/>
      <c r="F81" s="27">
        <f t="shared" si="4"/>
        <v>0</v>
      </c>
    </row>
    <row r="82" spans="1:6" ht="15" x14ac:dyDescent="0.2">
      <c r="A82" s="17"/>
      <c r="B82" s="24" t="s">
        <v>140</v>
      </c>
      <c r="C82" s="18"/>
      <c r="D82" s="18"/>
      <c r="E82" s="19"/>
      <c r="F82" s="19">
        <f>SUM(F79:F81)</f>
        <v>0</v>
      </c>
    </row>
    <row r="83" spans="1:6" ht="15" x14ac:dyDescent="0.2">
      <c r="A83" s="31"/>
      <c r="B83" s="32"/>
      <c r="C83" s="33"/>
      <c r="D83" s="33"/>
      <c r="E83" s="34"/>
      <c r="F83" s="34"/>
    </row>
    <row r="84" spans="1:6" ht="36" x14ac:dyDescent="0.2">
      <c r="A84" s="2" t="s">
        <v>2</v>
      </c>
      <c r="B84" s="16" t="s">
        <v>3</v>
      </c>
      <c r="C84" s="2" t="s">
        <v>4</v>
      </c>
      <c r="D84" s="3" t="s">
        <v>5</v>
      </c>
      <c r="E84" s="4" t="s">
        <v>6</v>
      </c>
      <c r="F84" s="4" t="s">
        <v>7</v>
      </c>
    </row>
    <row r="85" spans="1:6" ht="15" x14ac:dyDescent="0.2">
      <c r="B85" s="11" t="s">
        <v>85</v>
      </c>
    </row>
    <row r="86" spans="1:6" ht="71.25" x14ac:dyDescent="0.2">
      <c r="A86" s="14">
        <f>COUNT($A$85:A85)+1</f>
        <v>1</v>
      </c>
      <c r="B86" s="6" t="s">
        <v>86</v>
      </c>
    </row>
    <row r="87" spans="1:6" ht="16.5" x14ac:dyDescent="0.2">
      <c r="B87" s="10" t="s">
        <v>87</v>
      </c>
      <c r="C87" s="1" t="s">
        <v>1</v>
      </c>
      <c r="D87" s="1">
        <v>9</v>
      </c>
      <c r="F87" s="28">
        <f t="shared" ref="F87:F118" si="5">D87*E87</f>
        <v>0</v>
      </c>
    </row>
    <row r="88" spans="1:6" ht="16.5" x14ac:dyDescent="0.2">
      <c r="B88" s="10" t="s">
        <v>88</v>
      </c>
      <c r="C88" s="1" t="s">
        <v>1</v>
      </c>
      <c r="D88" s="1">
        <v>29</v>
      </c>
      <c r="F88" s="28">
        <f t="shared" si="5"/>
        <v>0</v>
      </c>
    </row>
    <row r="89" spans="1:6" ht="232.5" customHeight="1" x14ac:dyDescent="0.2">
      <c r="A89" s="14">
        <f>COUNT($A$85:A88)+1</f>
        <v>2</v>
      </c>
      <c r="B89" s="6" t="s">
        <v>93</v>
      </c>
      <c r="F89" s="28"/>
    </row>
    <row r="90" spans="1:6" x14ac:dyDescent="0.2">
      <c r="B90" s="10" t="s">
        <v>89</v>
      </c>
      <c r="C90" s="1" t="s">
        <v>1</v>
      </c>
      <c r="D90" s="1">
        <v>7</v>
      </c>
      <c r="F90" s="28">
        <f t="shared" si="5"/>
        <v>0</v>
      </c>
    </row>
    <row r="91" spans="1:6" ht="217.5" customHeight="1" x14ac:dyDescent="0.2">
      <c r="A91" s="14">
        <f>COUNT($A$85:A90)+1</f>
        <v>3</v>
      </c>
      <c r="B91" s="6" t="s">
        <v>94</v>
      </c>
      <c r="F91" s="28"/>
    </row>
    <row r="92" spans="1:6" x14ac:dyDescent="0.2">
      <c r="B92" s="10" t="s">
        <v>90</v>
      </c>
      <c r="C92" s="1" t="s">
        <v>1</v>
      </c>
      <c r="D92" s="1">
        <v>3</v>
      </c>
      <c r="F92" s="28">
        <f t="shared" si="5"/>
        <v>0</v>
      </c>
    </row>
    <row r="93" spans="1:6" ht="234" customHeight="1" x14ac:dyDescent="0.2">
      <c r="A93" s="14">
        <f>COUNT($A$85:A92)+1</f>
        <v>4</v>
      </c>
      <c r="B93" s="6" t="s">
        <v>95</v>
      </c>
      <c r="F93" s="28"/>
    </row>
    <row r="94" spans="1:6" x14ac:dyDescent="0.2">
      <c r="B94" s="10" t="s">
        <v>91</v>
      </c>
      <c r="C94" s="1" t="s">
        <v>1</v>
      </c>
      <c r="D94" s="1">
        <v>2</v>
      </c>
      <c r="F94" s="28">
        <f t="shared" si="5"/>
        <v>0</v>
      </c>
    </row>
    <row r="95" spans="1:6" ht="251.25" customHeight="1" x14ac:dyDescent="0.2">
      <c r="A95" s="14">
        <f>COUNT($A$85:A94)+1</f>
        <v>5</v>
      </c>
      <c r="B95" s="6" t="s">
        <v>96</v>
      </c>
      <c r="F95" s="28"/>
    </row>
    <row r="96" spans="1:6" x14ac:dyDescent="0.2">
      <c r="B96" s="10" t="s">
        <v>92</v>
      </c>
      <c r="C96" s="1" t="s">
        <v>1</v>
      </c>
      <c r="D96" s="1">
        <v>3</v>
      </c>
      <c r="F96" s="28">
        <f t="shared" si="5"/>
        <v>0</v>
      </c>
    </row>
    <row r="97" spans="1:6" ht="224.25" customHeight="1" x14ac:dyDescent="0.2">
      <c r="A97" s="14">
        <f>COUNT($A$85:A96)+1</f>
        <v>6</v>
      </c>
      <c r="B97" s="6" t="s">
        <v>97</v>
      </c>
      <c r="F97" s="28"/>
    </row>
    <row r="98" spans="1:6" x14ac:dyDescent="0.2">
      <c r="B98" s="10" t="s">
        <v>98</v>
      </c>
      <c r="C98" s="1" t="s">
        <v>1</v>
      </c>
      <c r="D98" s="1">
        <v>2</v>
      </c>
      <c r="F98" s="28">
        <f t="shared" si="5"/>
        <v>0</v>
      </c>
    </row>
    <row r="99" spans="1:6" ht="242.25" x14ac:dyDescent="0.2">
      <c r="A99" s="14">
        <f>COUNT($A$85:A98)+1</f>
        <v>7</v>
      </c>
      <c r="B99" s="6" t="s">
        <v>99</v>
      </c>
      <c r="F99" s="28"/>
    </row>
    <row r="100" spans="1:6" x14ac:dyDescent="0.2">
      <c r="B100" s="10" t="s">
        <v>100</v>
      </c>
      <c r="C100" s="1" t="s">
        <v>1</v>
      </c>
      <c r="D100" s="1">
        <v>4</v>
      </c>
      <c r="F100" s="28">
        <f t="shared" si="5"/>
        <v>0</v>
      </c>
    </row>
    <row r="101" spans="1:6" ht="242.25" x14ac:dyDescent="0.2">
      <c r="A101" s="14">
        <f>COUNT($A$85:A100)+1</f>
        <v>8</v>
      </c>
      <c r="B101" s="6" t="s">
        <v>99</v>
      </c>
      <c r="F101" s="28"/>
    </row>
    <row r="102" spans="1:6" x14ac:dyDescent="0.2">
      <c r="B102" s="10" t="s">
        <v>101</v>
      </c>
      <c r="C102" s="1" t="s">
        <v>1</v>
      </c>
      <c r="D102" s="1">
        <v>1</v>
      </c>
      <c r="F102" s="28">
        <f t="shared" si="5"/>
        <v>0</v>
      </c>
    </row>
    <row r="103" spans="1:6" ht="242.25" x14ac:dyDescent="0.2">
      <c r="A103" s="14">
        <f>COUNT($A$85:A102)+1</f>
        <v>9</v>
      </c>
      <c r="B103" s="6" t="s">
        <v>102</v>
      </c>
      <c r="F103" s="28"/>
    </row>
    <row r="104" spans="1:6" x14ac:dyDescent="0.2">
      <c r="B104" s="10" t="s">
        <v>103</v>
      </c>
      <c r="C104" s="1" t="s">
        <v>1</v>
      </c>
      <c r="D104" s="1">
        <v>2</v>
      </c>
      <c r="F104" s="28">
        <f t="shared" si="5"/>
        <v>0</v>
      </c>
    </row>
    <row r="105" spans="1:6" ht="270.75" x14ac:dyDescent="0.2">
      <c r="A105" s="14">
        <f>COUNT($A$85:A104)+1</f>
        <v>10</v>
      </c>
      <c r="B105" s="6" t="s">
        <v>104</v>
      </c>
      <c r="F105" s="28"/>
    </row>
    <row r="106" spans="1:6" x14ac:dyDescent="0.2">
      <c r="B106" s="10" t="s">
        <v>105</v>
      </c>
      <c r="C106" s="1" t="s">
        <v>1</v>
      </c>
      <c r="D106" s="1">
        <v>4</v>
      </c>
      <c r="F106" s="28">
        <f t="shared" si="5"/>
        <v>0</v>
      </c>
    </row>
    <row r="107" spans="1:6" ht="285" x14ac:dyDescent="0.2">
      <c r="A107" s="14">
        <f>COUNT($A$85:A106)+1</f>
        <v>11</v>
      </c>
      <c r="B107" s="6" t="s">
        <v>106</v>
      </c>
      <c r="F107" s="28"/>
    </row>
    <row r="108" spans="1:6" x14ac:dyDescent="0.2">
      <c r="B108" s="10" t="s">
        <v>107</v>
      </c>
      <c r="C108" s="1" t="s">
        <v>1</v>
      </c>
      <c r="D108" s="1">
        <v>1</v>
      </c>
      <c r="F108" s="28">
        <f t="shared" si="5"/>
        <v>0</v>
      </c>
    </row>
    <row r="109" spans="1:6" ht="299.25" x14ac:dyDescent="0.2">
      <c r="A109" s="14">
        <f>COUNT($A$85:A108)+1</f>
        <v>12</v>
      </c>
      <c r="B109" s="6" t="s">
        <v>108</v>
      </c>
      <c r="F109" s="28"/>
    </row>
    <row r="110" spans="1:6" x14ac:dyDescent="0.2">
      <c r="B110" s="10" t="s">
        <v>109</v>
      </c>
      <c r="C110" s="1" t="s">
        <v>1</v>
      </c>
      <c r="D110" s="1">
        <v>1</v>
      </c>
      <c r="F110" s="28">
        <f t="shared" si="5"/>
        <v>0</v>
      </c>
    </row>
    <row r="111" spans="1:6" ht="256.5" x14ac:dyDescent="0.2">
      <c r="A111" s="14">
        <f>COUNT($A$85:A110)+1</f>
        <v>13</v>
      </c>
      <c r="B111" s="6" t="s">
        <v>110</v>
      </c>
      <c r="F111" s="28"/>
    </row>
    <row r="112" spans="1:6" x14ac:dyDescent="0.2">
      <c r="B112" s="10" t="s">
        <v>111</v>
      </c>
      <c r="C112" s="1" t="s">
        <v>112</v>
      </c>
      <c r="D112" s="1">
        <v>1</v>
      </c>
      <c r="F112" s="28">
        <f t="shared" si="5"/>
        <v>0</v>
      </c>
    </row>
    <row r="113" spans="1:6" ht="285" x14ac:dyDescent="0.2">
      <c r="A113" s="14">
        <f>COUNT($A$85:A112)+1</f>
        <v>14</v>
      </c>
      <c r="B113" s="6" t="s">
        <v>113</v>
      </c>
      <c r="F113" s="28"/>
    </row>
    <row r="114" spans="1:6" x14ac:dyDescent="0.2">
      <c r="B114" s="10" t="s">
        <v>114</v>
      </c>
      <c r="C114" s="1" t="s">
        <v>1</v>
      </c>
      <c r="D114" s="1">
        <v>4</v>
      </c>
      <c r="F114" s="28">
        <f t="shared" si="5"/>
        <v>0</v>
      </c>
    </row>
    <row r="115" spans="1:6" ht="299.25" x14ac:dyDescent="0.2">
      <c r="A115" s="14">
        <f>COUNT($A$85:A114)+1</f>
        <v>15</v>
      </c>
      <c r="B115" s="6" t="s">
        <v>115</v>
      </c>
      <c r="F115" s="28"/>
    </row>
    <row r="116" spans="1:6" x14ac:dyDescent="0.2">
      <c r="B116" s="10" t="s">
        <v>116</v>
      </c>
      <c r="C116" s="1" t="s">
        <v>1</v>
      </c>
      <c r="D116" s="1">
        <v>2</v>
      </c>
      <c r="F116" s="28">
        <f t="shared" si="5"/>
        <v>0</v>
      </c>
    </row>
    <row r="117" spans="1:6" ht="42.75" x14ac:dyDescent="0.2">
      <c r="A117" s="14">
        <f>COUNT($A$85:A116)+1</f>
        <v>16</v>
      </c>
      <c r="B117" s="6" t="s">
        <v>117</v>
      </c>
      <c r="C117" s="1" t="s">
        <v>34</v>
      </c>
      <c r="D117" s="1">
        <v>36</v>
      </c>
      <c r="F117" s="28">
        <f t="shared" si="5"/>
        <v>0</v>
      </c>
    </row>
    <row r="118" spans="1:6" ht="42.75" x14ac:dyDescent="0.2">
      <c r="A118" s="25">
        <f>COUNT($A$85:A117)+1</f>
        <v>17</v>
      </c>
      <c r="B118" s="26" t="s">
        <v>118</v>
      </c>
      <c r="C118" s="22" t="s">
        <v>34</v>
      </c>
      <c r="D118" s="22">
        <v>220</v>
      </c>
      <c r="E118" s="23"/>
      <c r="F118" s="27">
        <f t="shared" si="5"/>
        <v>0</v>
      </c>
    </row>
    <row r="119" spans="1:6" ht="15" x14ac:dyDescent="0.2">
      <c r="A119" s="17"/>
      <c r="B119" s="24" t="s">
        <v>119</v>
      </c>
      <c r="C119" s="18"/>
      <c r="D119" s="18"/>
      <c r="E119" s="19"/>
      <c r="F119" s="19">
        <f>SUM(F86:F118)</f>
        <v>0</v>
      </c>
    </row>
    <row r="120" spans="1:6" ht="15" x14ac:dyDescent="0.2">
      <c r="A120" s="31"/>
      <c r="B120" s="32"/>
      <c r="C120" s="33"/>
      <c r="D120" s="33"/>
      <c r="E120" s="34"/>
      <c r="F120" s="34"/>
    </row>
    <row r="121" spans="1:6" ht="36" x14ac:dyDescent="0.2">
      <c r="A121" s="2" t="s">
        <v>2</v>
      </c>
      <c r="B121" s="16" t="s">
        <v>3</v>
      </c>
      <c r="C121" s="2" t="s">
        <v>4</v>
      </c>
      <c r="D121" s="3" t="s">
        <v>5</v>
      </c>
      <c r="E121" s="4" t="s">
        <v>6</v>
      </c>
      <c r="F121" s="4" t="s">
        <v>7</v>
      </c>
    </row>
    <row r="122" spans="1:6" ht="15" x14ac:dyDescent="0.2">
      <c r="B122" s="11" t="s">
        <v>120</v>
      </c>
    </row>
    <row r="123" spans="1:6" ht="28.5" x14ac:dyDescent="0.2">
      <c r="A123" s="14">
        <f>COUNT($A$122:A122)+1</f>
        <v>1</v>
      </c>
      <c r="B123" s="6" t="s">
        <v>121</v>
      </c>
      <c r="C123" s="35" t="s">
        <v>34</v>
      </c>
      <c r="D123" s="1">
        <v>43</v>
      </c>
      <c r="F123" s="28">
        <f t="shared" ref="F123:F129" si="6">D123*E123</f>
        <v>0</v>
      </c>
    </row>
    <row r="124" spans="1:6" ht="42.75" x14ac:dyDescent="0.2">
      <c r="A124" s="14">
        <f>COUNT($A$122:A123)+1</f>
        <v>2</v>
      </c>
      <c r="B124" s="6" t="s">
        <v>122</v>
      </c>
      <c r="C124" s="35" t="s">
        <v>34</v>
      </c>
      <c r="D124" s="1">
        <v>132</v>
      </c>
      <c r="F124" s="28">
        <f t="shared" si="6"/>
        <v>0</v>
      </c>
    </row>
    <row r="125" spans="1:6" ht="28.5" x14ac:dyDescent="0.2">
      <c r="A125" s="14">
        <f>COUNT($A$122:A124)+1</f>
        <v>3</v>
      </c>
      <c r="B125" s="6" t="s">
        <v>123</v>
      </c>
      <c r="C125" s="35" t="s">
        <v>34</v>
      </c>
      <c r="D125" s="1">
        <v>25</v>
      </c>
      <c r="F125" s="28">
        <f t="shared" si="6"/>
        <v>0</v>
      </c>
    </row>
    <row r="126" spans="1:6" ht="57.75" customHeight="1" x14ac:dyDescent="0.2">
      <c r="A126" s="14">
        <f>COUNT($A$122:A125)+1</f>
        <v>4</v>
      </c>
      <c r="B126" s="6" t="s">
        <v>124</v>
      </c>
      <c r="C126" s="35" t="s">
        <v>34</v>
      </c>
      <c r="D126" s="1">
        <v>19</v>
      </c>
      <c r="F126" s="28">
        <f t="shared" si="6"/>
        <v>0</v>
      </c>
    </row>
    <row r="127" spans="1:6" ht="71.25" x14ac:dyDescent="0.2">
      <c r="A127" s="14">
        <f>COUNT($A$122:A126)+1</f>
        <v>5</v>
      </c>
      <c r="B127" s="6" t="s">
        <v>125</v>
      </c>
      <c r="C127" s="35" t="s">
        <v>34</v>
      </c>
      <c r="D127" s="1">
        <v>24</v>
      </c>
      <c r="F127" s="28">
        <f t="shared" si="6"/>
        <v>0</v>
      </c>
    </row>
    <row r="128" spans="1:6" ht="42.75" x14ac:dyDescent="0.2">
      <c r="A128" s="14">
        <f>COUNT($A$122:A127)+1</f>
        <v>6</v>
      </c>
      <c r="B128" s="6" t="s">
        <v>126</v>
      </c>
      <c r="C128" s="35" t="s">
        <v>34</v>
      </c>
      <c r="D128" s="1">
        <v>132</v>
      </c>
      <c r="F128" s="28">
        <f t="shared" si="6"/>
        <v>0</v>
      </c>
    </row>
    <row r="129" spans="1:6" ht="42.75" x14ac:dyDescent="0.2">
      <c r="A129" s="25">
        <f>COUNT($A$122:A128)+1</f>
        <v>7</v>
      </c>
      <c r="B129" s="26" t="s">
        <v>127</v>
      </c>
      <c r="C129" s="22" t="s">
        <v>34</v>
      </c>
      <c r="D129" s="22">
        <v>24</v>
      </c>
      <c r="E129" s="23"/>
      <c r="F129" s="27">
        <f t="shared" si="6"/>
        <v>0</v>
      </c>
    </row>
    <row r="130" spans="1:6" ht="15" x14ac:dyDescent="0.2">
      <c r="A130" s="17"/>
      <c r="B130" s="24" t="s">
        <v>128</v>
      </c>
      <c r="C130" s="18"/>
      <c r="D130" s="18"/>
      <c r="E130" s="19"/>
      <c r="F130" s="19">
        <f>SUM(F123:F129)</f>
        <v>0</v>
      </c>
    </row>
    <row r="131" spans="1:6" ht="15" x14ac:dyDescent="0.2">
      <c r="A131" s="31"/>
      <c r="B131" s="32"/>
      <c r="C131" s="33"/>
      <c r="D131" s="33"/>
      <c r="E131" s="34"/>
      <c r="F131" s="34"/>
    </row>
    <row r="132" spans="1:6" ht="36" x14ac:dyDescent="0.2">
      <c r="A132" s="2" t="s">
        <v>2</v>
      </c>
      <c r="B132" s="16" t="s">
        <v>3</v>
      </c>
      <c r="C132" s="2" t="s">
        <v>4</v>
      </c>
      <c r="D132" s="3" t="s">
        <v>5</v>
      </c>
      <c r="E132" s="4" t="s">
        <v>6</v>
      </c>
      <c r="F132" s="4" t="s">
        <v>7</v>
      </c>
    </row>
    <row r="133" spans="1:6" s="36" customFormat="1" ht="15" x14ac:dyDescent="0.2">
      <c r="A133" s="37"/>
      <c r="B133" s="40" t="s">
        <v>142</v>
      </c>
      <c r="C133" s="37"/>
      <c r="D133" s="38"/>
      <c r="E133" s="39"/>
      <c r="F133" s="39"/>
    </row>
    <row r="134" spans="1:6" s="36" customFormat="1" ht="42.75" x14ac:dyDescent="0.2">
      <c r="A134" s="37"/>
      <c r="B134" s="41" t="s">
        <v>143</v>
      </c>
      <c r="C134" s="37"/>
      <c r="D134" s="38"/>
      <c r="E134" s="39"/>
      <c r="F134" s="39"/>
    </row>
    <row r="135" spans="1:6" ht="15" x14ac:dyDescent="0.2">
      <c r="B135" s="11" t="s">
        <v>129</v>
      </c>
    </row>
    <row r="136" spans="1:6" ht="85.5" x14ac:dyDescent="0.2">
      <c r="A136" s="14">
        <f>COUNT($A$135:A135)+1</f>
        <v>1</v>
      </c>
      <c r="B136" s="6" t="s">
        <v>130</v>
      </c>
      <c r="C136" s="1" t="s">
        <v>11</v>
      </c>
      <c r="D136" s="1">
        <v>680</v>
      </c>
      <c r="F136" s="28">
        <f t="shared" ref="F136:F143" si="7">D136*E136</f>
        <v>0</v>
      </c>
    </row>
    <row r="137" spans="1:6" ht="42.75" x14ac:dyDescent="0.2">
      <c r="A137" s="14">
        <f>COUNT($A$135:A136)+1</f>
        <v>2</v>
      </c>
      <c r="B137" s="6" t="s">
        <v>131</v>
      </c>
      <c r="C137" s="1" t="s">
        <v>11</v>
      </c>
      <c r="D137" s="1">
        <v>92</v>
      </c>
      <c r="F137" s="28">
        <f t="shared" si="7"/>
        <v>0</v>
      </c>
    </row>
    <row r="138" spans="1:6" ht="75.75" customHeight="1" x14ac:dyDescent="0.2">
      <c r="A138" s="14">
        <f>COUNT($A$135:A137)+1</f>
        <v>3</v>
      </c>
      <c r="B138" s="6" t="s">
        <v>132</v>
      </c>
      <c r="C138" s="1" t="s">
        <v>11</v>
      </c>
      <c r="D138" s="1">
        <v>92</v>
      </c>
      <c r="F138" s="28">
        <f t="shared" si="7"/>
        <v>0</v>
      </c>
    </row>
    <row r="139" spans="1:6" ht="42.75" x14ac:dyDescent="0.2">
      <c r="A139" s="14">
        <f>COUNT($A$135:A138)+1</f>
        <v>4</v>
      </c>
      <c r="B139" s="6" t="s">
        <v>133</v>
      </c>
      <c r="C139" s="1" t="s">
        <v>11</v>
      </c>
      <c r="D139" s="1">
        <v>1009</v>
      </c>
      <c r="F139" s="28">
        <f t="shared" si="7"/>
        <v>0</v>
      </c>
    </row>
    <row r="140" spans="1:6" ht="160.5" customHeight="1" x14ac:dyDescent="0.2">
      <c r="A140" s="14">
        <f>COUNT($A$135:A139)+1</f>
        <v>5</v>
      </c>
      <c r="B140" s="6" t="s">
        <v>134</v>
      </c>
      <c r="C140" s="1" t="s">
        <v>11</v>
      </c>
      <c r="D140" s="1">
        <v>755</v>
      </c>
      <c r="F140" s="28">
        <f t="shared" si="7"/>
        <v>0</v>
      </c>
    </row>
    <row r="141" spans="1:6" ht="28.5" x14ac:dyDescent="0.2">
      <c r="A141" s="14">
        <f>COUNT($A$135:A140)+1</f>
        <v>6</v>
      </c>
      <c r="B141" s="6" t="s">
        <v>135</v>
      </c>
      <c r="C141" s="1" t="s">
        <v>11</v>
      </c>
      <c r="D141" s="1">
        <v>128</v>
      </c>
      <c r="F141" s="28">
        <f t="shared" si="7"/>
        <v>0</v>
      </c>
    </row>
    <row r="142" spans="1:6" ht="99.75" x14ac:dyDescent="0.2">
      <c r="A142" s="14">
        <f>COUNT($A$135:A141)+1</f>
        <v>7</v>
      </c>
      <c r="B142" s="6" t="s">
        <v>136</v>
      </c>
      <c r="C142" s="1" t="s">
        <v>11</v>
      </c>
      <c r="D142" s="1">
        <v>126</v>
      </c>
      <c r="F142" s="28">
        <f t="shared" si="7"/>
        <v>0</v>
      </c>
    </row>
    <row r="143" spans="1:6" ht="28.5" x14ac:dyDescent="0.2">
      <c r="A143" s="25">
        <f>COUNT($A$135:A142)+1</f>
        <v>8</v>
      </c>
      <c r="B143" s="26" t="s">
        <v>137</v>
      </c>
      <c r="C143" s="22" t="s">
        <v>34</v>
      </c>
      <c r="D143" s="22">
        <v>95</v>
      </c>
      <c r="E143" s="23"/>
      <c r="F143" s="27">
        <f t="shared" si="7"/>
        <v>0</v>
      </c>
    </row>
    <row r="144" spans="1:6" ht="15" x14ac:dyDescent="0.2">
      <c r="A144" s="17"/>
      <c r="B144" s="24" t="s">
        <v>138</v>
      </c>
      <c r="C144" s="18"/>
      <c r="D144" s="18"/>
      <c r="E144" s="19"/>
      <c r="F144" s="19">
        <f>SUM(F136:F143)</f>
        <v>0</v>
      </c>
    </row>
    <row r="145" spans="1:6" ht="15" x14ac:dyDescent="0.2">
      <c r="A145" s="31"/>
      <c r="B145" s="32"/>
      <c r="C145" s="33"/>
      <c r="D145" s="33"/>
      <c r="E145" s="34"/>
      <c r="F145" s="34"/>
    </row>
    <row r="146" spans="1:6" ht="36" x14ac:dyDescent="0.2">
      <c r="A146" s="2" t="s">
        <v>2</v>
      </c>
      <c r="B146" s="16" t="s">
        <v>3</v>
      </c>
      <c r="C146" s="2" t="s">
        <v>4</v>
      </c>
      <c r="D146" s="3" t="s">
        <v>5</v>
      </c>
      <c r="E146" s="4" t="s">
        <v>6</v>
      </c>
      <c r="F146" s="4" t="s">
        <v>7</v>
      </c>
    </row>
    <row r="147" spans="1:6" ht="15" x14ac:dyDescent="0.2">
      <c r="B147" s="11" t="s">
        <v>139</v>
      </c>
    </row>
    <row r="148" spans="1:6" ht="85.5" x14ac:dyDescent="0.2">
      <c r="A148" s="14">
        <f>COUNT($A$147:A147)+1</f>
        <v>1</v>
      </c>
      <c r="B148" s="6" t="s">
        <v>147</v>
      </c>
    </row>
    <row r="149" spans="1:6" x14ac:dyDescent="0.2">
      <c r="B149" s="10" t="s">
        <v>144</v>
      </c>
      <c r="C149" s="1" t="s">
        <v>1</v>
      </c>
      <c r="D149" s="1">
        <v>6</v>
      </c>
      <c r="F149" s="28">
        <f t="shared" ref="F149:F171" si="8">D149*E149</f>
        <v>0</v>
      </c>
    </row>
    <row r="150" spans="1:6" x14ac:dyDescent="0.2">
      <c r="B150" s="10" t="s">
        <v>145</v>
      </c>
      <c r="C150" s="1" t="s">
        <v>1</v>
      </c>
      <c r="D150" s="1">
        <v>7</v>
      </c>
      <c r="F150" s="28">
        <f t="shared" si="8"/>
        <v>0</v>
      </c>
    </row>
    <row r="151" spans="1:6" x14ac:dyDescent="0.2">
      <c r="B151" s="10" t="s">
        <v>146</v>
      </c>
      <c r="C151" s="1" t="s">
        <v>1</v>
      </c>
      <c r="D151" s="1">
        <v>19</v>
      </c>
      <c r="F151" s="28">
        <f t="shared" si="8"/>
        <v>0</v>
      </c>
    </row>
    <row r="152" spans="1:6" ht="32.25" customHeight="1" x14ac:dyDescent="0.2">
      <c r="A152" s="14">
        <f>COUNT($A$147:A151)+1</f>
        <v>2</v>
      </c>
      <c r="B152" s="6" t="s">
        <v>148</v>
      </c>
      <c r="C152" s="1" t="s">
        <v>11</v>
      </c>
      <c r="D152" s="1">
        <v>210</v>
      </c>
      <c r="F152" s="28">
        <f t="shared" si="8"/>
        <v>0</v>
      </c>
    </row>
    <row r="153" spans="1:6" ht="105.75" customHeight="1" x14ac:dyDescent="0.2">
      <c r="A153" s="14">
        <f>COUNT($A$147:A152)+1</f>
        <v>3</v>
      </c>
      <c r="B153" s="6" t="s">
        <v>149</v>
      </c>
      <c r="C153" s="1" t="s">
        <v>11</v>
      </c>
      <c r="D153" s="1">
        <v>210</v>
      </c>
      <c r="F153" s="28">
        <f t="shared" si="8"/>
        <v>0</v>
      </c>
    </row>
    <row r="154" spans="1:6" ht="28.5" x14ac:dyDescent="0.2">
      <c r="A154" s="14">
        <f>COUNT($A$147:A153)+1</f>
        <v>4</v>
      </c>
      <c r="B154" s="6" t="s">
        <v>150</v>
      </c>
      <c r="C154" s="35" t="s">
        <v>34</v>
      </c>
      <c r="D154" s="1">
        <v>262</v>
      </c>
      <c r="F154" s="28">
        <f t="shared" si="8"/>
        <v>0</v>
      </c>
    </row>
    <row r="155" spans="1:6" ht="128.25" x14ac:dyDescent="0.2">
      <c r="A155" s="14">
        <f>COUNT($A$147:A154)+1</f>
        <v>5</v>
      </c>
      <c r="B155" s="6" t="s">
        <v>152</v>
      </c>
      <c r="C155" s="1" t="s">
        <v>21</v>
      </c>
      <c r="D155" s="1">
        <v>3</v>
      </c>
      <c r="F155" s="28">
        <f t="shared" si="8"/>
        <v>0</v>
      </c>
    </row>
    <row r="156" spans="1:6" ht="42.75" x14ac:dyDescent="0.2">
      <c r="A156" s="14">
        <f>COUNT($A$147:A155)+1</f>
        <v>6</v>
      </c>
      <c r="B156" s="6" t="s">
        <v>151</v>
      </c>
      <c r="C156" s="1" t="s">
        <v>1</v>
      </c>
      <c r="D156" s="1">
        <v>2</v>
      </c>
      <c r="F156" s="28">
        <f t="shared" si="8"/>
        <v>0</v>
      </c>
    </row>
    <row r="157" spans="1:6" ht="57" x14ac:dyDescent="0.2">
      <c r="A157" s="14">
        <f>COUNT($A$147:A156)+1</f>
        <v>7</v>
      </c>
      <c r="B157" s="6" t="s">
        <v>153</v>
      </c>
      <c r="C157" s="1" t="s">
        <v>1</v>
      </c>
      <c r="D157" s="1">
        <v>2</v>
      </c>
      <c r="F157" s="28">
        <f t="shared" si="8"/>
        <v>0</v>
      </c>
    </row>
    <row r="158" spans="1:6" ht="42.75" x14ac:dyDescent="0.2">
      <c r="A158" s="14">
        <f>COUNT($A$147:A157)+1</f>
        <v>8</v>
      </c>
      <c r="B158" s="6" t="s">
        <v>154</v>
      </c>
      <c r="C158" s="1" t="s">
        <v>1</v>
      </c>
      <c r="D158" s="1">
        <v>3</v>
      </c>
      <c r="F158" s="28">
        <f t="shared" si="8"/>
        <v>0</v>
      </c>
    </row>
    <row r="159" spans="1:6" x14ac:dyDescent="0.2">
      <c r="A159" s="14">
        <f>COUNT($A$147:A158)+1</f>
        <v>9</v>
      </c>
      <c r="B159" s="10" t="s">
        <v>155</v>
      </c>
      <c r="C159" s="1" t="s">
        <v>1</v>
      </c>
      <c r="D159" s="1">
        <v>40</v>
      </c>
      <c r="F159" s="28">
        <f t="shared" si="8"/>
        <v>0</v>
      </c>
    </row>
    <row r="160" spans="1:6" ht="42.75" x14ac:dyDescent="0.2">
      <c r="A160" s="14">
        <f>COUNT($A$147:A159)+1</f>
        <v>10</v>
      </c>
      <c r="B160" s="6" t="s">
        <v>156</v>
      </c>
      <c r="C160" s="1" t="s">
        <v>11</v>
      </c>
      <c r="D160" s="1">
        <v>89</v>
      </c>
      <c r="F160" s="28">
        <f t="shared" si="8"/>
        <v>0</v>
      </c>
    </row>
    <row r="161" spans="1:6" ht="85.5" x14ac:dyDescent="0.2">
      <c r="A161" s="14">
        <f>COUNT($A$147:A160)+1</f>
        <v>11</v>
      </c>
      <c r="B161" s="6" t="s">
        <v>157</v>
      </c>
      <c r="C161" s="1" t="s">
        <v>11</v>
      </c>
      <c r="D161" s="1">
        <v>365</v>
      </c>
      <c r="F161" s="28">
        <f t="shared" si="8"/>
        <v>0</v>
      </c>
    </row>
    <row r="162" spans="1:6" ht="42.75" x14ac:dyDescent="0.2">
      <c r="A162" s="14">
        <f>COUNT($A$147:A161)+1</f>
        <v>12</v>
      </c>
      <c r="B162" s="6" t="s">
        <v>158</v>
      </c>
      <c r="C162" s="1" t="s">
        <v>11</v>
      </c>
      <c r="D162" s="1">
        <v>35</v>
      </c>
      <c r="F162" s="28">
        <f t="shared" si="8"/>
        <v>0</v>
      </c>
    </row>
    <row r="163" spans="1:6" ht="42.75" x14ac:dyDescent="0.2">
      <c r="A163" s="14">
        <f>COUNT($A$147:A162)+1</f>
        <v>13</v>
      </c>
      <c r="B163" s="6" t="s">
        <v>166</v>
      </c>
      <c r="F163" s="28"/>
    </row>
    <row r="164" spans="1:6" x14ac:dyDescent="0.2">
      <c r="B164" s="10" t="s">
        <v>159</v>
      </c>
      <c r="C164" s="1" t="s">
        <v>1</v>
      </c>
      <c r="D164" s="1">
        <v>1</v>
      </c>
      <c r="F164" s="49">
        <f t="shared" si="8"/>
        <v>0</v>
      </c>
    </row>
    <row r="165" spans="1:6" ht="15" x14ac:dyDescent="0.2">
      <c r="B165" s="10" t="s">
        <v>160</v>
      </c>
      <c r="C165" s="35" t="s">
        <v>34</v>
      </c>
      <c r="D165" s="1">
        <v>8</v>
      </c>
      <c r="F165" s="49">
        <f t="shared" si="8"/>
        <v>0</v>
      </c>
    </row>
    <row r="166" spans="1:6" ht="15" x14ac:dyDescent="0.2">
      <c r="B166" s="10" t="s">
        <v>161</v>
      </c>
      <c r="C166" s="35" t="s">
        <v>34</v>
      </c>
      <c r="D166" s="1">
        <v>8</v>
      </c>
      <c r="F166" s="49">
        <f t="shared" si="8"/>
        <v>0</v>
      </c>
    </row>
    <row r="167" spans="1:6" ht="15" x14ac:dyDescent="0.2">
      <c r="B167" s="36" t="s">
        <v>180</v>
      </c>
      <c r="C167" s="35" t="s">
        <v>34</v>
      </c>
      <c r="D167" s="1">
        <v>8</v>
      </c>
      <c r="F167" s="49">
        <f t="shared" si="8"/>
        <v>0</v>
      </c>
    </row>
    <row r="168" spans="1:6" ht="15" x14ac:dyDescent="0.2">
      <c r="B168" s="10" t="s">
        <v>162</v>
      </c>
      <c r="C168" s="35" t="s">
        <v>34</v>
      </c>
      <c r="D168" s="1">
        <v>8</v>
      </c>
      <c r="F168" s="49">
        <f t="shared" si="8"/>
        <v>0</v>
      </c>
    </row>
    <row r="169" spans="1:6" ht="16.5" x14ac:dyDescent="0.2">
      <c r="B169" s="10" t="s">
        <v>163</v>
      </c>
      <c r="C169" s="35" t="s">
        <v>34</v>
      </c>
      <c r="D169" s="1">
        <v>14</v>
      </c>
      <c r="F169" s="49">
        <f t="shared" si="8"/>
        <v>0</v>
      </c>
    </row>
    <row r="170" spans="1:6" ht="16.5" x14ac:dyDescent="0.2">
      <c r="B170" s="10" t="s">
        <v>164</v>
      </c>
      <c r="C170" s="35" t="s">
        <v>34</v>
      </c>
      <c r="D170" s="1">
        <v>8</v>
      </c>
      <c r="F170" s="49">
        <f t="shared" si="8"/>
        <v>0</v>
      </c>
    </row>
    <row r="171" spans="1:6" ht="15" x14ac:dyDescent="0.2">
      <c r="B171" s="10" t="s">
        <v>165</v>
      </c>
      <c r="C171" s="35" t="s">
        <v>34</v>
      </c>
      <c r="D171" s="1">
        <v>8</v>
      </c>
      <c r="F171" s="49">
        <f t="shared" si="8"/>
        <v>0</v>
      </c>
    </row>
    <row r="172" spans="1:6" ht="28.5" x14ac:dyDescent="0.2">
      <c r="B172" s="6" t="s">
        <v>907</v>
      </c>
      <c r="C172" s="47" t="s">
        <v>21</v>
      </c>
      <c r="D172" s="47">
        <v>2</v>
      </c>
      <c r="E172" s="48"/>
      <c r="F172" s="49">
        <f>SUM(F164:F171)*D172</f>
        <v>0</v>
      </c>
    </row>
    <row r="173" spans="1:6" ht="15" x14ac:dyDescent="0.2">
      <c r="A173" s="42"/>
      <c r="B173" s="43" t="s">
        <v>167</v>
      </c>
      <c r="C173" s="44"/>
      <c r="D173" s="44"/>
      <c r="E173" s="45"/>
      <c r="F173" s="45">
        <f>SUM(F149:F172)</f>
        <v>0</v>
      </c>
    </row>
    <row r="175" spans="1:6" x14ac:dyDescent="0.2">
      <c r="B175" s="46" t="s">
        <v>168</v>
      </c>
    </row>
    <row r="176" spans="1:6" x14ac:dyDescent="0.2">
      <c r="A176" s="14">
        <f>COUNT($A$175:A175)+1</f>
        <v>1</v>
      </c>
      <c r="B176" s="10" t="s">
        <v>169</v>
      </c>
      <c r="F176" s="5">
        <f>F31</f>
        <v>0</v>
      </c>
    </row>
    <row r="177" spans="1:6" x14ac:dyDescent="0.2">
      <c r="A177" s="14">
        <f>COUNT($A$175:A176)+1</f>
        <v>2</v>
      </c>
      <c r="B177" s="10" t="s">
        <v>170</v>
      </c>
      <c r="F177" s="5">
        <f>F62</f>
        <v>0</v>
      </c>
    </row>
    <row r="178" spans="1:6" x14ac:dyDescent="0.2">
      <c r="A178" s="14">
        <f>COUNT($A$175:A177)+1</f>
        <v>3</v>
      </c>
      <c r="B178" s="10" t="s">
        <v>171</v>
      </c>
      <c r="F178" s="5">
        <f>F75</f>
        <v>0</v>
      </c>
    </row>
    <row r="179" spans="1:6" x14ac:dyDescent="0.2">
      <c r="A179" s="14">
        <f>COUNT($A$175:A178)+1</f>
        <v>4</v>
      </c>
      <c r="B179" s="10" t="s">
        <v>172</v>
      </c>
      <c r="F179" s="5">
        <f>F82</f>
        <v>0</v>
      </c>
    </row>
    <row r="180" spans="1:6" x14ac:dyDescent="0.2">
      <c r="A180" s="14">
        <f>COUNT($A$175:A179)+1</f>
        <v>5</v>
      </c>
      <c r="B180" s="10" t="s">
        <v>173</v>
      </c>
      <c r="F180" s="5">
        <f>F119</f>
        <v>0</v>
      </c>
    </row>
    <row r="181" spans="1:6" x14ac:dyDescent="0.2">
      <c r="A181" s="14">
        <f>COUNT($A$175:A180)+1</f>
        <v>6</v>
      </c>
      <c r="B181" s="10" t="s">
        <v>174</v>
      </c>
      <c r="F181" s="5">
        <f>F130</f>
        <v>0</v>
      </c>
    </row>
    <row r="182" spans="1:6" x14ac:dyDescent="0.2">
      <c r="A182" s="14">
        <f>COUNT($A$175:A181)+1</f>
        <v>7</v>
      </c>
      <c r="B182" s="10" t="s">
        <v>175</v>
      </c>
      <c r="F182" s="5">
        <f>F144</f>
        <v>0</v>
      </c>
    </row>
    <row r="183" spans="1:6" x14ac:dyDescent="0.2">
      <c r="A183" s="25">
        <f>COUNT($A$175:A182)+1</f>
        <v>8</v>
      </c>
      <c r="B183" s="21" t="s">
        <v>176</v>
      </c>
      <c r="C183" s="22"/>
      <c r="D183" s="22"/>
      <c r="E183" s="23"/>
      <c r="F183" s="23">
        <f>F173</f>
        <v>0</v>
      </c>
    </row>
    <row r="184" spans="1:6" x14ac:dyDescent="0.2">
      <c r="A184" s="14"/>
      <c r="B184" s="10" t="s">
        <v>177</v>
      </c>
      <c r="F184" s="5">
        <f>SUM(F176:F183)</f>
        <v>0</v>
      </c>
    </row>
    <row r="185" spans="1:6" x14ac:dyDescent="0.2">
      <c r="A185" s="20"/>
      <c r="B185" s="21" t="s">
        <v>179</v>
      </c>
      <c r="C185" s="22"/>
      <c r="D185" s="22"/>
      <c r="E185" s="23"/>
      <c r="F185" s="23">
        <f>0.25*F184</f>
        <v>0</v>
      </c>
    </row>
    <row r="186" spans="1:6" x14ac:dyDescent="0.2">
      <c r="B186" s="10" t="s">
        <v>178</v>
      </c>
      <c r="F186" s="5">
        <f>F184+F185</f>
        <v>0</v>
      </c>
    </row>
  </sheetData>
  <pageMargins left="0.7" right="0.7" top="0.75" bottom="0.75" header="0.3" footer="0.3"/>
  <pageSetup paperSize="9" orientation="portrait" r:id="rId1"/>
  <rowBreaks count="7" manualBreakCount="7">
    <brk id="32" max="16383" man="1"/>
    <brk id="63" max="16383" man="1"/>
    <brk id="76" max="16383" man="1"/>
    <brk id="120" max="16383" man="1"/>
    <brk id="131" max="16383" man="1"/>
    <brk id="145" max="16383" man="1"/>
    <brk id="17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203"/>
  <sheetViews>
    <sheetView topLeftCell="A127" workbookViewId="0">
      <selection activeCell="F139" sqref="F139"/>
    </sheetView>
  </sheetViews>
  <sheetFormatPr defaultRowHeight="14.25" x14ac:dyDescent="0.2"/>
  <cols>
    <col min="1" max="1" width="5.25" customWidth="1"/>
    <col min="2" max="2" width="52.375" customWidth="1"/>
    <col min="3" max="4" width="9.125" customWidth="1"/>
    <col min="5" max="6" width="11.75" customWidth="1"/>
  </cols>
  <sheetData>
    <row r="2" spans="1:6" ht="24" x14ac:dyDescent="0.2">
      <c r="A2" s="50" t="s">
        <v>2</v>
      </c>
      <c r="B2" s="51" t="s">
        <v>3</v>
      </c>
      <c r="C2" s="52" t="s">
        <v>4</v>
      </c>
      <c r="D2" s="53"/>
      <c r="E2" s="54" t="s">
        <v>181</v>
      </c>
      <c r="F2" s="55" t="s">
        <v>182</v>
      </c>
    </row>
    <row r="3" spans="1:6" x14ac:dyDescent="0.2">
      <c r="A3" s="56"/>
      <c r="B3" s="57"/>
      <c r="C3" s="58"/>
      <c r="D3" s="59"/>
      <c r="E3" s="60"/>
      <c r="F3" s="61"/>
    </row>
    <row r="4" spans="1:6" x14ac:dyDescent="0.2">
      <c r="A4" s="62"/>
      <c r="B4" s="63" t="s">
        <v>183</v>
      </c>
      <c r="C4" s="64"/>
      <c r="D4" s="65"/>
      <c r="E4" s="66"/>
      <c r="F4" s="67"/>
    </row>
    <row r="5" spans="1:6" x14ac:dyDescent="0.2">
      <c r="A5" s="62"/>
      <c r="B5" s="63"/>
      <c r="C5" s="64"/>
      <c r="D5" s="65"/>
      <c r="E5" s="66"/>
      <c r="F5" s="67"/>
    </row>
    <row r="6" spans="1:6" x14ac:dyDescent="0.2">
      <c r="A6" s="62"/>
      <c r="B6" s="68" t="s">
        <v>184</v>
      </c>
      <c r="C6" s="64"/>
      <c r="D6" s="65"/>
      <c r="E6" s="66"/>
      <c r="F6" s="67"/>
    </row>
    <row r="7" spans="1:6" ht="36" x14ac:dyDescent="0.2">
      <c r="A7" s="62"/>
      <c r="B7" s="69" t="s">
        <v>185</v>
      </c>
      <c r="C7" s="64"/>
      <c r="D7" s="65"/>
      <c r="E7" s="66"/>
      <c r="F7" s="67"/>
    </row>
    <row r="8" spans="1:6" x14ac:dyDescent="0.2">
      <c r="A8" s="62"/>
      <c r="B8" s="69"/>
      <c r="C8" s="64"/>
      <c r="D8" s="65"/>
      <c r="E8" s="66"/>
      <c r="F8" s="67"/>
    </row>
    <row r="9" spans="1:6" x14ac:dyDescent="0.2">
      <c r="A9" s="70"/>
      <c r="B9" s="71" t="s">
        <v>186</v>
      </c>
      <c r="C9" s="72"/>
      <c r="D9" s="73"/>
      <c r="E9" s="66"/>
      <c r="F9" s="74"/>
    </row>
    <row r="10" spans="1:6" x14ac:dyDescent="0.2">
      <c r="A10" s="70"/>
      <c r="B10" s="63"/>
      <c r="C10" s="72"/>
      <c r="D10" s="73"/>
      <c r="E10" s="66"/>
      <c r="F10" s="74"/>
    </row>
    <row r="11" spans="1:6" ht="120" x14ac:dyDescent="0.2">
      <c r="A11" s="70" t="s">
        <v>187</v>
      </c>
      <c r="B11" s="75" t="s">
        <v>188</v>
      </c>
      <c r="C11" s="76"/>
      <c r="D11" s="77"/>
      <c r="E11" s="66"/>
      <c r="F11" s="74"/>
    </row>
    <row r="12" spans="1:6" x14ac:dyDescent="0.2">
      <c r="A12" s="78"/>
      <c r="B12" s="79"/>
      <c r="C12" s="80"/>
      <c r="D12" s="80"/>
      <c r="E12" s="66"/>
      <c r="F12" s="74"/>
    </row>
    <row r="13" spans="1:6" x14ac:dyDescent="0.2">
      <c r="A13" s="78"/>
      <c r="B13" s="75" t="s">
        <v>189</v>
      </c>
      <c r="C13" s="80"/>
      <c r="D13" s="80"/>
      <c r="E13" s="66"/>
      <c r="F13" s="74"/>
    </row>
    <row r="14" spans="1:6" x14ac:dyDescent="0.2">
      <c r="A14" s="78"/>
      <c r="B14" s="75"/>
      <c r="C14" s="80"/>
      <c r="D14" s="80"/>
      <c r="E14" s="66"/>
      <c r="F14" s="74"/>
    </row>
    <row r="15" spans="1:6" x14ac:dyDescent="0.2">
      <c r="A15" s="78"/>
      <c r="B15" s="75" t="s">
        <v>190</v>
      </c>
      <c r="C15" s="80" t="s">
        <v>191</v>
      </c>
      <c r="D15" s="81">
        <v>170</v>
      </c>
      <c r="E15" s="66"/>
      <c r="F15" s="74">
        <f>SUM(E15)*D15</f>
        <v>0</v>
      </c>
    </row>
    <row r="16" spans="1:6" x14ac:dyDescent="0.2">
      <c r="A16" s="78"/>
      <c r="B16" s="75" t="s">
        <v>192</v>
      </c>
      <c r="C16" s="80" t="s">
        <v>191</v>
      </c>
      <c r="D16" s="81">
        <v>70</v>
      </c>
      <c r="E16" s="66"/>
      <c r="F16" s="74">
        <f>SUM(E16)*D16</f>
        <v>0</v>
      </c>
    </row>
    <row r="17" spans="1:6" x14ac:dyDescent="0.2">
      <c r="A17" s="78"/>
      <c r="B17" s="75" t="s">
        <v>193</v>
      </c>
      <c r="C17" s="80" t="s">
        <v>191</v>
      </c>
      <c r="D17" s="81">
        <v>45</v>
      </c>
      <c r="E17" s="66"/>
      <c r="F17" s="74">
        <f>SUM(E17)*D17</f>
        <v>0</v>
      </c>
    </row>
    <row r="18" spans="1:6" x14ac:dyDescent="0.2">
      <c r="A18" s="78"/>
      <c r="B18" s="75"/>
      <c r="C18" s="80"/>
      <c r="D18" s="80"/>
      <c r="E18" s="66"/>
      <c r="F18" s="74"/>
    </row>
    <row r="19" spans="1:6" x14ac:dyDescent="0.2">
      <c r="A19" s="78"/>
      <c r="B19" s="75" t="s">
        <v>194</v>
      </c>
      <c r="C19" s="80"/>
      <c r="D19" s="80"/>
      <c r="E19" s="66"/>
      <c r="F19" s="74"/>
    </row>
    <row r="20" spans="1:6" x14ac:dyDescent="0.2">
      <c r="A20" s="78"/>
      <c r="B20" s="75"/>
      <c r="C20" s="80"/>
      <c r="D20" s="80"/>
      <c r="E20" s="66"/>
      <c r="F20" s="74"/>
    </row>
    <row r="21" spans="1:6" x14ac:dyDescent="0.2">
      <c r="A21" s="78"/>
      <c r="B21" s="75" t="s">
        <v>190</v>
      </c>
      <c r="C21" s="80" t="s">
        <v>191</v>
      </c>
      <c r="D21" s="81">
        <v>115</v>
      </c>
      <c r="E21" s="66"/>
      <c r="F21" s="74">
        <f>SUM(E21)*D21</f>
        <v>0</v>
      </c>
    </row>
    <row r="22" spans="1:6" x14ac:dyDescent="0.2">
      <c r="A22" s="78"/>
      <c r="B22" s="75" t="s">
        <v>192</v>
      </c>
      <c r="C22" s="80" t="s">
        <v>191</v>
      </c>
      <c r="D22" s="81">
        <v>45</v>
      </c>
      <c r="E22" s="66"/>
      <c r="F22" s="74">
        <f>SUM(E22)*D22</f>
        <v>0</v>
      </c>
    </row>
    <row r="23" spans="1:6" x14ac:dyDescent="0.2">
      <c r="A23" s="78"/>
      <c r="B23" s="75" t="s">
        <v>193</v>
      </c>
      <c r="C23" s="80" t="s">
        <v>191</v>
      </c>
      <c r="D23" s="81">
        <v>15</v>
      </c>
      <c r="E23" s="66"/>
      <c r="F23" s="74">
        <f>SUM(E23)*D23</f>
        <v>0</v>
      </c>
    </row>
    <row r="24" spans="1:6" x14ac:dyDescent="0.2">
      <c r="A24" s="78"/>
      <c r="B24" s="75"/>
      <c r="C24" s="80"/>
      <c r="D24" s="80"/>
      <c r="E24" s="66"/>
      <c r="F24" s="74"/>
    </row>
    <row r="25" spans="1:6" x14ac:dyDescent="0.2">
      <c r="A25" s="78"/>
      <c r="B25" s="75" t="s">
        <v>195</v>
      </c>
      <c r="C25" s="80"/>
      <c r="D25" s="80"/>
      <c r="E25" s="66"/>
      <c r="F25" s="74"/>
    </row>
    <row r="26" spans="1:6" x14ac:dyDescent="0.2">
      <c r="A26" s="78"/>
      <c r="B26" s="75"/>
      <c r="C26" s="80"/>
      <c r="D26" s="80"/>
      <c r="E26" s="66"/>
      <c r="F26" s="74"/>
    </row>
    <row r="27" spans="1:6" x14ac:dyDescent="0.2">
      <c r="A27" s="78"/>
      <c r="B27" s="75" t="s">
        <v>192</v>
      </c>
      <c r="C27" s="80" t="s">
        <v>191</v>
      </c>
      <c r="D27" s="81">
        <v>85</v>
      </c>
      <c r="E27" s="66"/>
      <c r="F27" s="74">
        <f>SUM(E27)*D27</f>
        <v>0</v>
      </c>
    </row>
    <row r="28" spans="1:6" x14ac:dyDescent="0.2">
      <c r="A28" s="78"/>
      <c r="B28" s="75"/>
      <c r="C28" s="80"/>
      <c r="D28" s="80"/>
      <c r="E28" s="66"/>
      <c r="F28" s="74"/>
    </row>
    <row r="29" spans="1:6" ht="48" x14ac:dyDescent="0.2">
      <c r="A29" s="62" t="s">
        <v>196</v>
      </c>
      <c r="B29" s="75" t="s">
        <v>197</v>
      </c>
      <c r="C29" s="76"/>
      <c r="D29" s="77"/>
      <c r="E29" s="66"/>
      <c r="F29" s="74"/>
    </row>
    <row r="30" spans="1:6" x14ac:dyDescent="0.2">
      <c r="A30" s="82"/>
      <c r="B30" s="79" t="s">
        <v>198</v>
      </c>
      <c r="C30" s="80" t="s">
        <v>191</v>
      </c>
      <c r="D30" s="81">
        <f>SUM(D15+D21)</f>
        <v>285</v>
      </c>
      <c r="E30" s="66"/>
      <c r="F30" s="67">
        <f>SUM(E30)*D30</f>
        <v>0</v>
      </c>
    </row>
    <row r="31" spans="1:6" x14ac:dyDescent="0.2">
      <c r="A31" s="82"/>
      <c r="B31" s="79" t="s">
        <v>199</v>
      </c>
      <c r="C31" s="80" t="s">
        <v>191</v>
      </c>
      <c r="D31" s="81">
        <f>SUM(D16+D22+D27)</f>
        <v>200</v>
      </c>
      <c r="E31" s="66"/>
      <c r="F31" s="67">
        <f>SUM(E31)*D31</f>
        <v>0</v>
      </c>
    </row>
    <row r="32" spans="1:6" x14ac:dyDescent="0.2">
      <c r="A32" s="82"/>
      <c r="B32" s="79" t="s">
        <v>200</v>
      </c>
      <c r="C32" s="80" t="s">
        <v>191</v>
      </c>
      <c r="D32" s="81">
        <f>SUM(D17+D23)</f>
        <v>60</v>
      </c>
      <c r="E32" s="66"/>
      <c r="F32" s="67">
        <f>SUM(E32)*D32</f>
        <v>0</v>
      </c>
    </row>
    <row r="33" spans="1:6" x14ac:dyDescent="0.2">
      <c r="A33" s="82"/>
      <c r="B33" s="75"/>
      <c r="C33" s="80"/>
      <c r="D33" s="81"/>
      <c r="E33" s="66"/>
      <c r="F33" s="67"/>
    </row>
    <row r="34" spans="1:6" x14ac:dyDescent="0.2">
      <c r="A34" s="62"/>
      <c r="B34" s="75"/>
      <c r="C34" s="80"/>
      <c r="D34" s="83"/>
      <c r="E34" s="66"/>
      <c r="F34" s="67"/>
    </row>
    <row r="35" spans="1:6" ht="84" x14ac:dyDescent="0.2">
      <c r="A35" s="62" t="s">
        <v>201</v>
      </c>
      <c r="B35" s="84" t="s">
        <v>202</v>
      </c>
      <c r="C35" s="85"/>
      <c r="D35" s="81"/>
      <c r="E35" s="66"/>
      <c r="F35" s="67"/>
    </row>
    <row r="36" spans="1:6" x14ac:dyDescent="0.2">
      <c r="A36" s="82"/>
      <c r="B36" s="75" t="s">
        <v>203</v>
      </c>
      <c r="C36" s="80" t="s">
        <v>1</v>
      </c>
      <c r="D36" s="81">
        <v>3</v>
      </c>
      <c r="E36" s="66"/>
      <c r="F36" s="74">
        <f>SUM(E36)*D36</f>
        <v>0</v>
      </c>
    </row>
    <row r="37" spans="1:6" x14ac:dyDescent="0.2">
      <c r="A37" s="82"/>
      <c r="B37" s="75"/>
      <c r="C37" s="85"/>
      <c r="D37" s="81"/>
      <c r="E37" s="66"/>
      <c r="F37" s="67"/>
    </row>
    <row r="38" spans="1:6" ht="36" x14ac:dyDescent="0.2">
      <c r="A38" s="62" t="s">
        <v>204</v>
      </c>
      <c r="B38" s="75" t="s">
        <v>205</v>
      </c>
      <c r="C38" s="76"/>
      <c r="D38" s="77"/>
      <c r="E38" s="66"/>
      <c r="F38" s="67"/>
    </row>
    <row r="39" spans="1:6" x14ac:dyDescent="0.2">
      <c r="A39" s="82"/>
      <c r="B39" s="75" t="s">
        <v>206</v>
      </c>
      <c r="C39" s="80"/>
      <c r="D39" s="81"/>
      <c r="E39" s="66"/>
      <c r="F39" s="67"/>
    </row>
    <row r="40" spans="1:6" x14ac:dyDescent="0.2">
      <c r="A40" s="82"/>
      <c r="B40" s="75" t="s">
        <v>207</v>
      </c>
      <c r="C40" s="80" t="s">
        <v>1</v>
      </c>
      <c r="D40" s="81">
        <v>42</v>
      </c>
      <c r="E40" s="66"/>
      <c r="F40" s="67">
        <f>SUM(E40)*D40</f>
        <v>0</v>
      </c>
    </row>
    <row r="41" spans="1:6" x14ac:dyDescent="0.2">
      <c r="A41" s="82"/>
      <c r="B41" s="75"/>
      <c r="C41" s="80"/>
      <c r="D41" s="81"/>
      <c r="E41" s="66"/>
      <c r="F41" s="67"/>
    </row>
    <row r="42" spans="1:6" x14ac:dyDescent="0.2">
      <c r="A42" s="62" t="s">
        <v>208</v>
      </c>
      <c r="B42" s="75" t="s">
        <v>209</v>
      </c>
      <c r="C42" s="76"/>
      <c r="D42" s="77"/>
      <c r="E42" s="66"/>
      <c r="F42" s="67"/>
    </row>
    <row r="43" spans="1:6" x14ac:dyDescent="0.2">
      <c r="A43" s="82"/>
      <c r="B43" s="75" t="s">
        <v>210</v>
      </c>
      <c r="C43" s="76"/>
      <c r="D43" s="77"/>
      <c r="E43" s="66"/>
      <c r="F43" s="67"/>
    </row>
    <row r="44" spans="1:6" x14ac:dyDescent="0.2">
      <c r="A44" s="82"/>
      <c r="B44" s="75" t="s">
        <v>203</v>
      </c>
      <c r="C44" s="80" t="s">
        <v>1</v>
      </c>
      <c r="D44" s="81">
        <v>5</v>
      </c>
      <c r="E44" s="66"/>
      <c r="F44" s="67">
        <f>SUM(E44)*D44</f>
        <v>0</v>
      </c>
    </row>
    <row r="45" spans="1:6" x14ac:dyDescent="0.2">
      <c r="A45" s="82"/>
      <c r="B45" s="75" t="s">
        <v>211</v>
      </c>
      <c r="C45" s="80" t="s">
        <v>1</v>
      </c>
      <c r="D45" s="81">
        <v>2</v>
      </c>
      <c r="E45" s="66"/>
      <c r="F45" s="67">
        <f>SUM(E45)*D45</f>
        <v>0</v>
      </c>
    </row>
    <row r="46" spans="1:6" x14ac:dyDescent="0.2">
      <c r="A46" s="82"/>
      <c r="B46" s="75"/>
      <c r="C46" s="80"/>
      <c r="D46" s="81"/>
      <c r="E46" s="66"/>
      <c r="F46" s="67"/>
    </row>
    <row r="47" spans="1:6" ht="24" x14ac:dyDescent="0.2">
      <c r="A47" s="62" t="s">
        <v>212</v>
      </c>
      <c r="B47" s="75" t="s">
        <v>213</v>
      </c>
      <c r="C47" s="76"/>
      <c r="D47" s="77"/>
      <c r="E47" s="66"/>
      <c r="F47" s="67"/>
    </row>
    <row r="48" spans="1:6" x14ac:dyDescent="0.2">
      <c r="A48" s="82"/>
      <c r="B48" s="75" t="s">
        <v>203</v>
      </c>
      <c r="C48" s="80" t="s">
        <v>1</v>
      </c>
      <c r="D48" s="81">
        <v>1</v>
      </c>
      <c r="E48" s="66"/>
      <c r="F48" s="67">
        <f>SUM(E48)*D48</f>
        <v>0</v>
      </c>
    </row>
    <row r="49" spans="1:6" x14ac:dyDescent="0.2">
      <c r="A49" s="82"/>
      <c r="B49" s="75"/>
      <c r="C49" s="80"/>
      <c r="D49" s="81"/>
      <c r="E49" s="66"/>
      <c r="F49" s="67"/>
    </row>
    <row r="50" spans="1:6" x14ac:dyDescent="0.2">
      <c r="A50" s="62" t="s">
        <v>214</v>
      </c>
      <c r="B50" s="75" t="s">
        <v>215</v>
      </c>
      <c r="C50" s="76"/>
      <c r="D50" s="77"/>
      <c r="E50" s="66"/>
      <c r="F50" s="67"/>
    </row>
    <row r="51" spans="1:6" x14ac:dyDescent="0.2">
      <c r="A51" s="82"/>
      <c r="B51" s="79" t="s">
        <v>216</v>
      </c>
      <c r="C51" s="76"/>
      <c r="D51" s="77"/>
      <c r="E51" s="66"/>
      <c r="F51" s="67"/>
    </row>
    <row r="52" spans="1:6" x14ac:dyDescent="0.2">
      <c r="A52" s="82"/>
      <c r="B52" s="75" t="s">
        <v>203</v>
      </c>
      <c r="C52" s="80" t="s">
        <v>1</v>
      </c>
      <c r="D52" s="81">
        <v>1</v>
      </c>
      <c r="E52" s="66"/>
      <c r="F52" s="67">
        <f>SUM(E52)*D52</f>
        <v>0</v>
      </c>
    </row>
    <row r="53" spans="1:6" x14ac:dyDescent="0.2">
      <c r="A53" s="82"/>
      <c r="B53" s="75" t="s">
        <v>211</v>
      </c>
      <c r="C53" s="80" t="s">
        <v>1</v>
      </c>
      <c r="D53" s="81">
        <v>2</v>
      </c>
      <c r="E53" s="66"/>
      <c r="F53" s="67">
        <f>SUM(E53)*D53</f>
        <v>0</v>
      </c>
    </row>
    <row r="54" spans="1:6" x14ac:dyDescent="0.2">
      <c r="A54" s="82"/>
      <c r="B54" s="75"/>
      <c r="C54" s="80"/>
      <c r="D54" s="81"/>
      <c r="E54" s="66"/>
      <c r="F54" s="67"/>
    </row>
    <row r="55" spans="1:6" x14ac:dyDescent="0.2">
      <c r="A55" s="62" t="s">
        <v>217</v>
      </c>
      <c r="B55" s="79" t="s">
        <v>218</v>
      </c>
      <c r="C55" s="76"/>
      <c r="D55" s="77"/>
      <c r="E55" s="66"/>
      <c r="F55" s="67"/>
    </row>
    <row r="56" spans="1:6" x14ac:dyDescent="0.2">
      <c r="A56" s="82"/>
      <c r="B56" s="79" t="s">
        <v>219</v>
      </c>
      <c r="C56" s="76"/>
      <c r="D56" s="77"/>
      <c r="E56" s="66"/>
      <c r="F56" s="67"/>
    </row>
    <row r="57" spans="1:6" x14ac:dyDescent="0.2">
      <c r="A57" s="82"/>
      <c r="B57" s="75" t="s">
        <v>203</v>
      </c>
      <c r="C57" s="80" t="s">
        <v>1</v>
      </c>
      <c r="D57" s="81">
        <v>1</v>
      </c>
      <c r="E57" s="66"/>
      <c r="F57" s="67">
        <f>SUM(E57)*D57</f>
        <v>0</v>
      </c>
    </row>
    <row r="58" spans="1:6" x14ac:dyDescent="0.2">
      <c r="A58" s="82"/>
      <c r="B58" s="75"/>
      <c r="C58" s="80"/>
      <c r="D58" s="81"/>
      <c r="E58" s="66"/>
      <c r="F58" s="67"/>
    </row>
    <row r="59" spans="1:6" x14ac:dyDescent="0.2">
      <c r="A59" s="62" t="s">
        <v>220</v>
      </c>
      <c r="B59" s="79" t="s">
        <v>221</v>
      </c>
      <c r="C59" s="76"/>
      <c r="D59" s="77"/>
      <c r="E59" s="66"/>
      <c r="F59" s="67"/>
    </row>
    <row r="60" spans="1:6" x14ac:dyDescent="0.2">
      <c r="A60" s="82"/>
      <c r="B60" s="75" t="s">
        <v>219</v>
      </c>
      <c r="C60" s="76"/>
      <c r="D60" s="77"/>
      <c r="E60" s="66"/>
      <c r="F60" s="67"/>
    </row>
    <row r="61" spans="1:6" x14ac:dyDescent="0.2">
      <c r="A61" s="82"/>
      <c r="B61" s="75" t="s">
        <v>203</v>
      </c>
      <c r="C61" s="80" t="s">
        <v>1</v>
      </c>
      <c r="D61" s="81">
        <v>1</v>
      </c>
      <c r="E61" s="66"/>
      <c r="F61" s="67">
        <f>SUM(E61)*D61</f>
        <v>0</v>
      </c>
    </row>
    <row r="62" spans="1:6" x14ac:dyDescent="0.2">
      <c r="A62" s="82"/>
      <c r="B62" s="75"/>
      <c r="C62" s="80"/>
      <c r="D62" s="81"/>
      <c r="E62" s="66"/>
      <c r="F62" s="67"/>
    </row>
    <row r="63" spans="1:6" x14ac:dyDescent="0.2">
      <c r="A63" s="62" t="s">
        <v>222</v>
      </c>
      <c r="B63" s="79" t="s">
        <v>223</v>
      </c>
      <c r="C63" s="76"/>
      <c r="D63" s="77"/>
      <c r="E63" s="66"/>
      <c r="F63" s="67"/>
    </row>
    <row r="64" spans="1:6" x14ac:dyDescent="0.2">
      <c r="A64" s="82"/>
      <c r="B64" s="75" t="s">
        <v>219</v>
      </c>
      <c r="C64" s="76"/>
      <c r="D64" s="77"/>
      <c r="E64" s="66"/>
      <c r="F64" s="67"/>
    </row>
    <row r="65" spans="1:6" x14ac:dyDescent="0.2">
      <c r="A65" s="82"/>
      <c r="B65" s="75" t="s">
        <v>203</v>
      </c>
      <c r="C65" s="80" t="s">
        <v>1</v>
      </c>
      <c r="D65" s="81">
        <v>1</v>
      </c>
      <c r="E65" s="66"/>
      <c r="F65" s="67">
        <f>SUM(E65)*D65</f>
        <v>0</v>
      </c>
    </row>
    <row r="66" spans="1:6" x14ac:dyDescent="0.2">
      <c r="A66" s="82"/>
      <c r="B66" s="75"/>
      <c r="C66" s="80"/>
      <c r="D66" s="81"/>
      <c r="E66" s="66"/>
      <c r="F66" s="67"/>
    </row>
    <row r="67" spans="1:6" ht="36" x14ac:dyDescent="0.2">
      <c r="A67" s="62" t="s">
        <v>224</v>
      </c>
      <c r="B67" s="79" t="s">
        <v>225</v>
      </c>
      <c r="C67" s="76"/>
      <c r="D67" s="77"/>
      <c r="E67" s="66"/>
      <c r="F67" s="67"/>
    </row>
    <row r="68" spans="1:6" ht="36" x14ac:dyDescent="0.2">
      <c r="A68" s="62"/>
      <c r="B68" s="79" t="s">
        <v>226</v>
      </c>
      <c r="C68" s="76"/>
      <c r="D68" s="77"/>
      <c r="E68" s="66"/>
      <c r="F68" s="67"/>
    </row>
    <row r="69" spans="1:6" x14ac:dyDescent="0.2">
      <c r="A69" s="82"/>
      <c r="B69" s="75" t="s">
        <v>203</v>
      </c>
      <c r="C69" s="80" t="s">
        <v>1</v>
      </c>
      <c r="D69" s="81">
        <v>1</v>
      </c>
      <c r="E69" s="66"/>
      <c r="F69" s="67">
        <f>SUM(E69)*D69</f>
        <v>0</v>
      </c>
    </row>
    <row r="70" spans="1:6" x14ac:dyDescent="0.2">
      <c r="A70" s="82"/>
      <c r="B70" s="75"/>
      <c r="C70" s="80"/>
      <c r="D70" s="81"/>
      <c r="E70" s="66"/>
      <c r="F70" s="67"/>
    </row>
    <row r="71" spans="1:6" ht="36" x14ac:dyDescent="0.2">
      <c r="A71" s="62" t="s">
        <v>227</v>
      </c>
      <c r="B71" s="75" t="s">
        <v>228</v>
      </c>
      <c r="C71" s="76"/>
      <c r="D71" s="77"/>
      <c r="E71" s="66"/>
      <c r="F71" s="67"/>
    </row>
    <row r="72" spans="1:6" ht="180" x14ac:dyDescent="0.2">
      <c r="A72" s="82"/>
      <c r="B72" s="75" t="s">
        <v>229</v>
      </c>
      <c r="C72" s="80"/>
      <c r="D72" s="81"/>
      <c r="E72" s="74"/>
      <c r="F72" s="67"/>
    </row>
    <row r="73" spans="1:6" ht="132" x14ac:dyDescent="0.2">
      <c r="A73" s="82"/>
      <c r="B73" s="75" t="s">
        <v>230</v>
      </c>
      <c r="C73" s="80"/>
      <c r="D73" s="81"/>
      <c r="E73" s="74"/>
      <c r="F73" s="67"/>
    </row>
    <row r="74" spans="1:6" ht="84" x14ac:dyDescent="0.2">
      <c r="A74" s="82"/>
      <c r="B74" s="75" t="s">
        <v>231</v>
      </c>
      <c r="C74" s="80"/>
      <c r="D74" s="81"/>
      <c r="E74" s="74"/>
      <c r="F74" s="67"/>
    </row>
    <row r="75" spans="1:6" ht="60" x14ac:dyDescent="0.2">
      <c r="A75" s="82"/>
      <c r="B75" s="75" t="s">
        <v>232</v>
      </c>
      <c r="C75" s="80"/>
      <c r="D75" s="81"/>
      <c r="E75" s="74"/>
      <c r="F75" s="67"/>
    </row>
    <row r="76" spans="1:6" x14ac:dyDescent="0.2">
      <c r="A76" s="82"/>
      <c r="B76" s="75" t="s">
        <v>233</v>
      </c>
      <c r="C76" s="80" t="s">
        <v>1</v>
      </c>
      <c r="D76" s="81">
        <v>1</v>
      </c>
      <c r="E76" s="74"/>
      <c r="F76" s="67">
        <f>SUM(E76)*D76</f>
        <v>0</v>
      </c>
    </row>
    <row r="77" spans="1:6" x14ac:dyDescent="0.2">
      <c r="A77" s="82"/>
      <c r="B77" s="75"/>
      <c r="C77" s="80"/>
      <c r="D77" s="81"/>
      <c r="E77" s="74"/>
      <c r="F77" s="67"/>
    </row>
    <row r="78" spans="1:6" ht="48" x14ac:dyDescent="0.2">
      <c r="A78" s="62" t="s">
        <v>234</v>
      </c>
      <c r="B78" s="84" t="s">
        <v>235</v>
      </c>
      <c r="C78" s="80"/>
      <c r="D78" s="81"/>
      <c r="E78" s="66"/>
      <c r="F78" s="67"/>
    </row>
    <row r="79" spans="1:6" x14ac:dyDescent="0.2">
      <c r="A79" s="82"/>
      <c r="B79" s="75"/>
      <c r="C79" s="80" t="s">
        <v>236</v>
      </c>
      <c r="D79" s="81">
        <f>(2.2+2.6+4.2+8.9+7.9+0.7)*0.4*0.8*1.2</f>
        <v>10.176</v>
      </c>
      <c r="E79" s="66"/>
      <c r="F79" s="67">
        <f>SUM(E79)*D79</f>
        <v>0</v>
      </c>
    </row>
    <row r="80" spans="1:6" x14ac:dyDescent="0.2">
      <c r="A80" s="82"/>
      <c r="B80" s="75"/>
      <c r="C80" s="80"/>
      <c r="D80" s="81"/>
      <c r="E80" s="66"/>
      <c r="F80" s="67"/>
    </row>
    <row r="81" spans="1:6" ht="24" x14ac:dyDescent="0.2">
      <c r="A81" s="62" t="s">
        <v>237</v>
      </c>
      <c r="B81" s="75" t="s">
        <v>238</v>
      </c>
      <c r="C81" s="80"/>
      <c r="D81" s="81"/>
      <c r="E81" s="66"/>
      <c r="F81" s="67"/>
    </row>
    <row r="82" spans="1:6" x14ac:dyDescent="0.2">
      <c r="A82" s="82"/>
      <c r="B82" s="75" t="s">
        <v>239</v>
      </c>
      <c r="C82" s="80" t="s">
        <v>239</v>
      </c>
      <c r="D82" s="81">
        <v>1</v>
      </c>
      <c r="E82" s="66"/>
      <c r="F82" s="67">
        <f>SUM(E82)*D82</f>
        <v>0</v>
      </c>
    </row>
    <row r="83" spans="1:6" x14ac:dyDescent="0.2">
      <c r="A83" s="82"/>
      <c r="B83" s="75"/>
      <c r="C83" s="80"/>
      <c r="D83" s="81"/>
      <c r="E83" s="66"/>
      <c r="F83" s="67"/>
    </row>
    <row r="84" spans="1:6" ht="36" x14ac:dyDescent="0.2">
      <c r="A84" s="62" t="s">
        <v>240</v>
      </c>
      <c r="B84" s="75" t="s">
        <v>241</v>
      </c>
      <c r="C84" s="80"/>
      <c r="D84" s="81"/>
      <c r="E84" s="66"/>
      <c r="F84" s="67"/>
    </row>
    <row r="85" spans="1:6" x14ac:dyDescent="0.2">
      <c r="A85" s="82"/>
      <c r="B85" s="75" t="s">
        <v>239</v>
      </c>
      <c r="C85" s="80" t="s">
        <v>239</v>
      </c>
      <c r="D85" s="81">
        <v>1</v>
      </c>
      <c r="E85" s="66"/>
      <c r="F85" s="67">
        <f>SUM(E85)*D85</f>
        <v>0</v>
      </c>
    </row>
    <row r="86" spans="1:6" x14ac:dyDescent="0.2">
      <c r="A86" s="62"/>
      <c r="B86" s="86"/>
      <c r="C86" s="80"/>
      <c r="D86" s="81"/>
      <c r="E86" s="80"/>
      <c r="F86" s="67"/>
    </row>
    <row r="87" spans="1:6" ht="24" x14ac:dyDescent="0.2">
      <c r="A87" s="62" t="s">
        <v>242</v>
      </c>
      <c r="B87" s="84" t="s">
        <v>243</v>
      </c>
      <c r="C87" s="80"/>
      <c r="D87" s="83"/>
      <c r="E87" s="66"/>
      <c r="F87" s="67"/>
    </row>
    <row r="88" spans="1:6" x14ac:dyDescent="0.2">
      <c r="A88" s="62"/>
      <c r="B88" s="84" t="s">
        <v>244</v>
      </c>
      <c r="C88" s="80" t="s">
        <v>239</v>
      </c>
      <c r="D88" s="83">
        <v>14</v>
      </c>
      <c r="E88" s="66"/>
      <c r="F88" s="67">
        <f>SUM(E88)*D88</f>
        <v>0</v>
      </c>
    </row>
    <row r="89" spans="1:6" x14ac:dyDescent="0.2">
      <c r="A89" s="62"/>
      <c r="B89" s="84"/>
      <c r="C89" s="80"/>
      <c r="D89" s="83"/>
      <c r="E89" s="66"/>
      <c r="F89" s="67"/>
    </row>
    <row r="90" spans="1:6" x14ac:dyDescent="0.2">
      <c r="A90" s="62"/>
      <c r="B90" s="87"/>
      <c r="C90" s="80"/>
      <c r="D90" s="83"/>
      <c r="E90" s="66"/>
      <c r="F90" s="67"/>
    </row>
    <row r="91" spans="1:6" x14ac:dyDescent="0.2">
      <c r="A91" s="88"/>
      <c r="B91" s="89" t="s">
        <v>245</v>
      </c>
      <c r="C91" s="90"/>
      <c r="D91" s="91"/>
      <c r="E91" s="92" t="s">
        <v>246</v>
      </c>
      <c r="F91" s="93">
        <f>SUM(F15:F89)</f>
        <v>0</v>
      </c>
    </row>
    <row r="92" spans="1:6" x14ac:dyDescent="0.2">
      <c r="A92" s="62"/>
      <c r="B92" s="94"/>
      <c r="C92" s="80"/>
      <c r="D92" s="83"/>
      <c r="E92" s="95"/>
      <c r="F92" s="96"/>
    </row>
    <row r="93" spans="1:6" x14ac:dyDescent="0.2">
      <c r="A93" s="97"/>
      <c r="B93" s="94" t="s">
        <v>247</v>
      </c>
      <c r="C93" s="98"/>
      <c r="D93" s="83"/>
      <c r="E93" s="66"/>
      <c r="F93" s="67"/>
    </row>
    <row r="94" spans="1:6" x14ac:dyDescent="0.2">
      <c r="A94" s="62"/>
      <c r="B94" s="99"/>
      <c r="C94" s="80"/>
      <c r="D94" s="83"/>
      <c r="E94" s="66"/>
      <c r="F94" s="67"/>
    </row>
    <row r="95" spans="1:6" ht="60" x14ac:dyDescent="0.2">
      <c r="A95" s="62" t="s">
        <v>187</v>
      </c>
      <c r="B95" s="84" t="s">
        <v>248</v>
      </c>
      <c r="C95" s="80"/>
      <c r="D95" s="81"/>
      <c r="E95" s="66"/>
      <c r="F95" s="67"/>
    </row>
    <row r="96" spans="1:6" x14ac:dyDescent="0.2">
      <c r="A96" s="62"/>
      <c r="B96" s="84"/>
      <c r="C96" s="80"/>
      <c r="D96" s="81"/>
      <c r="E96" s="66"/>
      <c r="F96" s="67"/>
    </row>
    <row r="97" spans="1:6" x14ac:dyDescent="0.2">
      <c r="A97" s="62"/>
      <c r="B97" s="100" t="s">
        <v>249</v>
      </c>
      <c r="C97" s="80" t="s">
        <v>250</v>
      </c>
      <c r="D97" s="83">
        <v>90</v>
      </c>
      <c r="E97" s="66"/>
      <c r="F97" s="67">
        <f>D97*E97</f>
        <v>0</v>
      </c>
    </row>
    <row r="98" spans="1:6" x14ac:dyDescent="0.2">
      <c r="A98" s="62"/>
      <c r="B98" s="100" t="s">
        <v>251</v>
      </c>
      <c r="C98" s="80" t="s">
        <v>250</v>
      </c>
      <c r="D98" s="83">
        <v>21</v>
      </c>
      <c r="E98" s="66"/>
      <c r="F98" s="67">
        <f>D98*E98</f>
        <v>0</v>
      </c>
    </row>
    <row r="99" spans="1:6" x14ac:dyDescent="0.2">
      <c r="A99" s="70"/>
      <c r="B99" s="84"/>
      <c r="C99" s="80"/>
      <c r="D99" s="83"/>
      <c r="E99" s="66"/>
      <c r="F99" s="74"/>
    </row>
    <row r="100" spans="1:6" ht="36" x14ac:dyDescent="0.2">
      <c r="A100" s="62" t="s">
        <v>196</v>
      </c>
      <c r="B100" s="84" t="s">
        <v>252</v>
      </c>
      <c r="C100" s="80"/>
      <c r="D100" s="83"/>
      <c r="E100" s="66"/>
      <c r="F100" s="67"/>
    </row>
    <row r="101" spans="1:6" x14ac:dyDescent="0.2">
      <c r="A101" s="62"/>
      <c r="B101" s="84" t="s">
        <v>253</v>
      </c>
      <c r="C101" s="80" t="s">
        <v>1</v>
      </c>
      <c r="D101" s="83">
        <v>58</v>
      </c>
      <c r="E101" s="66"/>
      <c r="F101" s="67">
        <f>D101*E101</f>
        <v>0</v>
      </c>
    </row>
    <row r="102" spans="1:6" x14ac:dyDescent="0.2">
      <c r="A102" s="62"/>
      <c r="B102" s="84" t="s">
        <v>254</v>
      </c>
      <c r="C102" s="80" t="s">
        <v>1</v>
      </c>
      <c r="D102" s="83">
        <v>42</v>
      </c>
      <c r="E102" s="66"/>
      <c r="F102" s="67">
        <f>D102*E102</f>
        <v>0</v>
      </c>
    </row>
    <row r="103" spans="1:6" x14ac:dyDescent="0.2">
      <c r="A103" s="62"/>
      <c r="B103" s="84" t="s">
        <v>255</v>
      </c>
      <c r="C103" s="80" t="s">
        <v>1</v>
      </c>
      <c r="D103" s="83">
        <v>12</v>
      </c>
      <c r="E103" s="66"/>
      <c r="F103" s="67">
        <f>D103*E103</f>
        <v>0</v>
      </c>
    </row>
    <row r="104" spans="1:6" x14ac:dyDescent="0.2">
      <c r="A104" s="62"/>
      <c r="B104" s="84"/>
      <c r="C104" s="80"/>
      <c r="D104" s="83"/>
      <c r="E104" s="66"/>
      <c r="F104" s="67"/>
    </row>
    <row r="105" spans="1:6" x14ac:dyDescent="0.2">
      <c r="A105" s="62"/>
      <c r="B105" s="84" t="s">
        <v>256</v>
      </c>
      <c r="C105" s="80" t="s">
        <v>1</v>
      </c>
      <c r="D105" s="83">
        <v>13</v>
      </c>
      <c r="E105" s="66"/>
      <c r="F105" s="67">
        <f>D105*E105</f>
        <v>0</v>
      </c>
    </row>
    <row r="106" spans="1:6" x14ac:dyDescent="0.2">
      <c r="A106" s="62"/>
      <c r="B106" s="84" t="s">
        <v>257</v>
      </c>
      <c r="C106" s="80" t="s">
        <v>1</v>
      </c>
      <c r="D106" s="83">
        <v>12</v>
      </c>
      <c r="E106" s="66"/>
      <c r="F106" s="67">
        <f>D106*E106</f>
        <v>0</v>
      </c>
    </row>
    <row r="107" spans="1:6" x14ac:dyDescent="0.2">
      <c r="A107" s="62"/>
      <c r="B107" s="84" t="s">
        <v>258</v>
      </c>
      <c r="C107" s="80" t="s">
        <v>1</v>
      </c>
      <c r="D107" s="83">
        <v>4</v>
      </c>
      <c r="E107" s="66"/>
      <c r="F107" s="67">
        <f>D107*E107</f>
        <v>0</v>
      </c>
    </row>
    <row r="108" spans="1:6" x14ac:dyDescent="0.2">
      <c r="A108" s="62"/>
      <c r="B108" s="84" t="s">
        <v>259</v>
      </c>
      <c r="C108" s="80" t="s">
        <v>1</v>
      </c>
      <c r="D108" s="83">
        <v>4</v>
      </c>
      <c r="E108" s="66"/>
      <c r="F108" s="67">
        <f>D108*E108</f>
        <v>0</v>
      </c>
    </row>
    <row r="109" spans="1:6" x14ac:dyDescent="0.2">
      <c r="A109" s="62"/>
      <c r="B109" s="84"/>
      <c r="C109" s="80"/>
      <c r="D109" s="83"/>
      <c r="E109" s="66"/>
      <c r="F109" s="67"/>
    </row>
    <row r="110" spans="1:6" x14ac:dyDescent="0.2">
      <c r="A110" s="62"/>
      <c r="B110" s="84" t="s">
        <v>260</v>
      </c>
      <c r="C110" s="80" t="s">
        <v>1</v>
      </c>
      <c r="D110" s="83">
        <v>25</v>
      </c>
      <c r="E110" s="66"/>
      <c r="F110" s="67">
        <f>D110*E110</f>
        <v>0</v>
      </c>
    </row>
    <row r="111" spans="1:6" x14ac:dyDescent="0.2">
      <c r="A111" s="62"/>
      <c r="B111" s="84" t="s">
        <v>261</v>
      </c>
      <c r="C111" s="80" t="s">
        <v>1</v>
      </c>
      <c r="D111" s="83">
        <v>10</v>
      </c>
      <c r="E111" s="66"/>
      <c r="F111" s="67">
        <f>D111*E111</f>
        <v>0</v>
      </c>
    </row>
    <row r="112" spans="1:6" x14ac:dyDescent="0.2">
      <c r="A112" s="62"/>
      <c r="B112" s="84" t="s">
        <v>262</v>
      </c>
      <c r="C112" s="80" t="s">
        <v>1</v>
      </c>
      <c r="D112" s="83">
        <v>6</v>
      </c>
      <c r="E112" s="66"/>
      <c r="F112" s="67">
        <f>D112*E112</f>
        <v>0</v>
      </c>
    </row>
    <row r="113" spans="1:6" x14ac:dyDescent="0.2">
      <c r="A113" s="62"/>
      <c r="B113" s="84" t="s">
        <v>263</v>
      </c>
      <c r="C113" s="80" t="s">
        <v>1</v>
      </c>
      <c r="D113" s="83">
        <v>10</v>
      </c>
      <c r="E113" s="66"/>
      <c r="F113" s="67">
        <f>D113*E113</f>
        <v>0</v>
      </c>
    </row>
    <row r="114" spans="1:6" x14ac:dyDescent="0.2">
      <c r="A114" s="62"/>
      <c r="B114" s="84"/>
      <c r="C114" s="80"/>
      <c r="D114" s="83"/>
      <c r="E114" s="66"/>
      <c r="F114" s="67"/>
    </row>
    <row r="115" spans="1:6" x14ac:dyDescent="0.2">
      <c r="A115" s="62"/>
      <c r="B115" s="84" t="s">
        <v>264</v>
      </c>
      <c r="C115" s="80" t="s">
        <v>1</v>
      </c>
      <c r="D115" s="83">
        <v>3</v>
      </c>
      <c r="E115" s="66"/>
      <c r="F115" s="67">
        <f>D115*E115</f>
        <v>0</v>
      </c>
    </row>
    <row r="116" spans="1:6" x14ac:dyDescent="0.2">
      <c r="A116" s="62"/>
      <c r="B116" s="84" t="s">
        <v>265</v>
      </c>
      <c r="C116" s="80" t="s">
        <v>1</v>
      </c>
      <c r="D116" s="83">
        <v>2</v>
      </c>
      <c r="E116" s="66"/>
      <c r="F116" s="67">
        <f>D116*E116</f>
        <v>0</v>
      </c>
    </row>
    <row r="117" spans="1:6" x14ac:dyDescent="0.2">
      <c r="A117" s="62"/>
      <c r="B117" s="84"/>
      <c r="C117" s="80"/>
      <c r="D117" s="83"/>
      <c r="E117" s="66"/>
      <c r="F117" s="67"/>
    </row>
    <row r="118" spans="1:6" x14ac:dyDescent="0.2">
      <c r="A118" s="62"/>
      <c r="B118" s="84" t="s">
        <v>266</v>
      </c>
      <c r="C118" s="80" t="s">
        <v>1</v>
      </c>
      <c r="D118" s="83">
        <v>15</v>
      </c>
      <c r="E118" s="66"/>
      <c r="F118" s="67">
        <f>D118*E118</f>
        <v>0</v>
      </c>
    </row>
    <row r="119" spans="1:6" x14ac:dyDescent="0.2">
      <c r="A119" s="62"/>
      <c r="B119" s="84"/>
      <c r="C119" s="80"/>
      <c r="D119" s="83"/>
      <c r="E119" s="66"/>
      <c r="F119" s="67"/>
    </row>
    <row r="120" spans="1:6" ht="60" x14ac:dyDescent="0.2">
      <c r="A120" s="62" t="s">
        <v>201</v>
      </c>
      <c r="B120" s="84" t="s">
        <v>267</v>
      </c>
      <c r="C120" s="101"/>
      <c r="D120" s="102"/>
      <c r="E120" s="66"/>
      <c r="F120" s="67"/>
    </row>
    <row r="121" spans="1:6" x14ac:dyDescent="0.2">
      <c r="A121" s="62"/>
      <c r="B121" s="84"/>
      <c r="C121" s="101"/>
      <c r="D121" s="102"/>
      <c r="E121" s="66"/>
      <c r="F121" s="67"/>
    </row>
    <row r="122" spans="1:6" x14ac:dyDescent="0.2">
      <c r="A122" s="103"/>
      <c r="B122" s="84" t="s">
        <v>268</v>
      </c>
      <c r="C122" s="101" t="s">
        <v>1</v>
      </c>
      <c r="D122" s="102">
        <v>3</v>
      </c>
      <c r="E122" s="66"/>
      <c r="F122" s="67">
        <f>D122*E122</f>
        <v>0</v>
      </c>
    </row>
    <row r="123" spans="1:6" x14ac:dyDescent="0.2">
      <c r="A123" s="62"/>
      <c r="B123" s="84"/>
      <c r="C123" s="80"/>
      <c r="D123" s="83"/>
      <c r="E123" s="66"/>
      <c r="F123" s="67"/>
    </row>
    <row r="124" spans="1:6" ht="36" x14ac:dyDescent="0.2">
      <c r="A124" s="62" t="s">
        <v>204</v>
      </c>
      <c r="B124" s="84" t="s">
        <v>269</v>
      </c>
      <c r="C124" s="80"/>
      <c r="D124" s="83"/>
      <c r="E124" s="66"/>
      <c r="F124" s="67"/>
    </row>
    <row r="125" spans="1:6" x14ac:dyDescent="0.2">
      <c r="A125" s="62"/>
      <c r="B125" s="84"/>
      <c r="C125" s="101" t="s">
        <v>1</v>
      </c>
      <c r="D125" s="102">
        <v>4</v>
      </c>
      <c r="E125" s="66"/>
      <c r="F125" s="67">
        <f>D125*E125</f>
        <v>0</v>
      </c>
    </row>
    <row r="126" spans="1:6" x14ac:dyDescent="0.2">
      <c r="A126" s="62"/>
      <c r="B126" s="84"/>
      <c r="C126" s="80"/>
      <c r="D126" s="83"/>
      <c r="E126" s="66"/>
      <c r="F126" s="67"/>
    </row>
    <row r="127" spans="1:6" x14ac:dyDescent="0.2">
      <c r="A127" s="62" t="s">
        <v>208</v>
      </c>
      <c r="B127" s="84" t="s">
        <v>270</v>
      </c>
      <c r="C127" s="80"/>
      <c r="D127" s="83"/>
      <c r="E127" s="66"/>
      <c r="F127" s="67"/>
    </row>
    <row r="128" spans="1:6" x14ac:dyDescent="0.2">
      <c r="A128" s="62"/>
      <c r="B128" s="84" t="s">
        <v>244</v>
      </c>
      <c r="C128" s="80" t="s">
        <v>239</v>
      </c>
      <c r="D128" s="83">
        <v>14</v>
      </c>
      <c r="E128" s="66"/>
      <c r="F128" s="67">
        <f>SUM(E128)*D128</f>
        <v>0</v>
      </c>
    </row>
    <row r="129" spans="1:6" x14ac:dyDescent="0.2">
      <c r="A129" s="62"/>
      <c r="B129" s="84"/>
      <c r="C129" s="80"/>
      <c r="D129" s="83"/>
      <c r="E129" s="66"/>
      <c r="F129" s="67"/>
    </row>
    <row r="130" spans="1:6" ht="36" x14ac:dyDescent="0.2">
      <c r="A130" s="62" t="s">
        <v>212</v>
      </c>
      <c r="B130" s="84" t="s">
        <v>271</v>
      </c>
      <c r="C130" s="80"/>
      <c r="D130" s="83"/>
      <c r="E130" s="66"/>
      <c r="F130" s="67"/>
    </row>
    <row r="131" spans="1:6" x14ac:dyDescent="0.2">
      <c r="A131" s="62"/>
      <c r="B131" s="84"/>
      <c r="C131" s="80" t="s">
        <v>239</v>
      </c>
      <c r="D131" s="83">
        <v>1</v>
      </c>
      <c r="E131" s="66"/>
      <c r="F131" s="74">
        <f>SUM(E131)*D131</f>
        <v>0</v>
      </c>
    </row>
    <row r="132" spans="1:6" x14ac:dyDescent="0.2">
      <c r="A132" s="62"/>
      <c r="B132" s="87"/>
      <c r="C132" s="80"/>
      <c r="D132" s="83"/>
      <c r="E132" s="66"/>
      <c r="F132" s="67"/>
    </row>
    <row r="133" spans="1:6" x14ac:dyDescent="0.2">
      <c r="A133" s="88"/>
      <c r="B133" s="89" t="s">
        <v>272</v>
      </c>
      <c r="C133" s="90"/>
      <c r="D133" s="91"/>
      <c r="E133" s="92" t="s">
        <v>246</v>
      </c>
      <c r="F133" s="93">
        <f>SUM(F95:F131)</f>
        <v>0</v>
      </c>
    </row>
    <row r="134" spans="1:6" x14ac:dyDescent="0.2">
      <c r="A134" s="62"/>
      <c r="B134" s="104"/>
      <c r="C134" s="105"/>
      <c r="D134" s="104"/>
      <c r="E134" s="105"/>
      <c r="F134" s="104"/>
    </row>
    <row r="135" spans="1:6" x14ac:dyDescent="0.2">
      <c r="A135" s="62"/>
      <c r="B135" s="106"/>
      <c r="C135" s="80"/>
      <c r="D135" s="83"/>
      <c r="E135" s="66"/>
      <c r="F135" s="67"/>
    </row>
    <row r="136" spans="1:6" x14ac:dyDescent="0.2">
      <c r="A136" s="62"/>
      <c r="B136" s="94" t="s">
        <v>273</v>
      </c>
      <c r="C136" s="80"/>
      <c r="D136" s="83"/>
      <c r="E136" s="66"/>
      <c r="F136" s="67"/>
    </row>
    <row r="137" spans="1:6" x14ac:dyDescent="0.2">
      <c r="A137" s="62"/>
      <c r="B137" s="94"/>
      <c r="C137" s="80"/>
      <c r="D137" s="83"/>
      <c r="E137" s="66"/>
      <c r="F137" s="67"/>
    </row>
    <row r="138" spans="1:6" ht="84" x14ac:dyDescent="0.2">
      <c r="A138" s="70" t="s">
        <v>187</v>
      </c>
      <c r="B138" s="84" t="s">
        <v>274</v>
      </c>
      <c r="C138" s="80"/>
      <c r="D138" s="83"/>
      <c r="E138" s="66"/>
      <c r="F138" s="67"/>
    </row>
    <row r="139" spans="1:6" x14ac:dyDescent="0.2">
      <c r="A139" s="70"/>
      <c r="B139" s="84" t="s">
        <v>275</v>
      </c>
      <c r="C139" s="66" t="s">
        <v>1</v>
      </c>
      <c r="D139" s="83">
        <v>11</v>
      </c>
      <c r="E139" s="66"/>
      <c r="F139" s="67">
        <f>SUM(E139)*D139</f>
        <v>0</v>
      </c>
    </row>
    <row r="140" spans="1:6" x14ac:dyDescent="0.2">
      <c r="A140" s="70"/>
      <c r="B140" s="84"/>
      <c r="C140" s="66"/>
      <c r="D140" s="83"/>
      <c r="E140" s="66"/>
      <c r="F140" s="67"/>
    </row>
    <row r="141" spans="1:6" ht="60" x14ac:dyDescent="0.2">
      <c r="A141" s="62" t="s">
        <v>196</v>
      </c>
      <c r="B141" s="84" t="s">
        <v>276</v>
      </c>
      <c r="C141" s="66"/>
      <c r="D141" s="83"/>
      <c r="E141" s="66"/>
      <c r="F141" s="67"/>
    </row>
    <row r="142" spans="1:6" ht="36" x14ac:dyDescent="0.2">
      <c r="A142" s="62"/>
      <c r="B142" s="84" t="s">
        <v>277</v>
      </c>
      <c r="C142" s="66"/>
      <c r="D142" s="83"/>
      <c r="E142" s="66"/>
      <c r="F142" s="67"/>
    </row>
    <row r="143" spans="1:6" x14ac:dyDescent="0.2">
      <c r="A143" s="62"/>
      <c r="B143" s="84" t="s">
        <v>278</v>
      </c>
      <c r="C143" s="66" t="s">
        <v>1</v>
      </c>
      <c r="D143" s="83">
        <v>9</v>
      </c>
      <c r="E143" s="66"/>
      <c r="F143" s="67">
        <f>SUM(E143)*D143</f>
        <v>0</v>
      </c>
    </row>
    <row r="144" spans="1:6" x14ac:dyDescent="0.2">
      <c r="A144" s="70"/>
      <c r="B144" s="84"/>
      <c r="C144" s="66"/>
      <c r="D144" s="83"/>
      <c r="E144" s="66"/>
      <c r="F144" s="67"/>
    </row>
    <row r="145" spans="1:6" x14ac:dyDescent="0.2">
      <c r="A145" s="70"/>
      <c r="B145" s="84"/>
      <c r="C145" s="66"/>
      <c r="D145" s="83"/>
      <c r="E145" s="66"/>
      <c r="F145" s="67"/>
    </row>
    <row r="146" spans="1:6" ht="36" x14ac:dyDescent="0.2">
      <c r="A146" s="62" t="s">
        <v>201</v>
      </c>
      <c r="B146" s="84" t="s">
        <v>279</v>
      </c>
      <c r="C146" s="74"/>
      <c r="D146" s="81"/>
      <c r="E146" s="74"/>
      <c r="F146" s="67"/>
    </row>
    <row r="147" spans="1:6" x14ac:dyDescent="0.2">
      <c r="A147" s="70"/>
      <c r="B147" s="107" t="s">
        <v>280</v>
      </c>
      <c r="C147" s="80" t="s">
        <v>239</v>
      </c>
      <c r="D147" s="83">
        <v>6</v>
      </c>
      <c r="E147" s="66"/>
      <c r="F147" s="67">
        <f>SUM(E147)*D147</f>
        <v>0</v>
      </c>
    </row>
    <row r="148" spans="1:6" x14ac:dyDescent="0.2">
      <c r="A148" s="70"/>
      <c r="B148" s="84"/>
      <c r="C148" s="66"/>
      <c r="D148" s="83"/>
      <c r="E148" s="66"/>
      <c r="F148" s="67"/>
    </row>
    <row r="149" spans="1:6" x14ac:dyDescent="0.2">
      <c r="A149" s="62" t="s">
        <v>204</v>
      </c>
      <c r="B149" s="107" t="s">
        <v>281</v>
      </c>
      <c r="C149" s="80"/>
      <c r="D149" s="83"/>
      <c r="E149" s="66"/>
      <c r="F149" s="67"/>
    </row>
    <row r="150" spans="1:6" x14ac:dyDescent="0.2">
      <c r="A150" s="62"/>
      <c r="B150" s="107" t="s">
        <v>282</v>
      </c>
      <c r="C150" s="66" t="s">
        <v>1</v>
      </c>
      <c r="D150" s="83">
        <v>10</v>
      </c>
      <c r="E150" s="66"/>
      <c r="F150" s="67">
        <f>SUM(E150)*D150</f>
        <v>0</v>
      </c>
    </row>
    <row r="151" spans="1:6" x14ac:dyDescent="0.2">
      <c r="A151" s="62"/>
      <c r="B151" s="107" t="s">
        <v>283</v>
      </c>
      <c r="C151" s="66" t="s">
        <v>1</v>
      </c>
      <c r="D151" s="83">
        <v>10</v>
      </c>
      <c r="E151" s="66"/>
      <c r="F151" s="67">
        <f>SUM(E151)*D151</f>
        <v>0</v>
      </c>
    </row>
    <row r="152" spans="1:6" x14ac:dyDescent="0.2">
      <c r="A152" s="62"/>
      <c r="B152" s="107" t="s">
        <v>284</v>
      </c>
      <c r="C152" s="66" t="s">
        <v>1</v>
      </c>
      <c r="D152" s="83">
        <v>17</v>
      </c>
      <c r="E152" s="66"/>
      <c r="F152" s="67">
        <f>SUM(E152)*D152</f>
        <v>0</v>
      </c>
    </row>
    <row r="153" spans="1:6" x14ac:dyDescent="0.2">
      <c r="A153" s="62"/>
      <c r="B153" s="107" t="s">
        <v>285</v>
      </c>
      <c r="C153" s="66" t="s">
        <v>1</v>
      </c>
      <c r="D153" s="83">
        <v>17</v>
      </c>
      <c r="E153" s="66"/>
      <c r="F153" s="67">
        <f>SUM(E153)*D153</f>
        <v>0</v>
      </c>
    </row>
    <row r="154" spans="1:6" x14ac:dyDescent="0.2">
      <c r="A154" s="70"/>
      <c r="B154" s="107" t="s">
        <v>286</v>
      </c>
      <c r="C154" s="66" t="s">
        <v>1</v>
      </c>
      <c r="D154" s="83">
        <v>17</v>
      </c>
      <c r="E154" s="66"/>
      <c r="F154" s="67">
        <f>SUM(E154)*D154</f>
        <v>0</v>
      </c>
    </row>
    <row r="155" spans="1:6" x14ac:dyDescent="0.2">
      <c r="A155" s="70"/>
      <c r="B155" s="107"/>
      <c r="C155" s="66"/>
      <c r="D155" s="83"/>
      <c r="E155" s="66"/>
      <c r="F155" s="67"/>
    </row>
    <row r="156" spans="1:6" ht="24" x14ac:dyDescent="0.2">
      <c r="A156" s="70" t="s">
        <v>208</v>
      </c>
      <c r="B156" s="84" t="s">
        <v>287</v>
      </c>
      <c r="C156" s="66"/>
      <c r="D156" s="83"/>
      <c r="E156" s="66"/>
      <c r="F156" s="67"/>
    </row>
    <row r="157" spans="1:6" x14ac:dyDescent="0.2">
      <c r="A157" s="70"/>
      <c r="B157" s="107"/>
      <c r="C157" s="66" t="s">
        <v>1</v>
      </c>
      <c r="D157" s="83">
        <v>1</v>
      </c>
      <c r="E157" s="66"/>
      <c r="F157" s="67">
        <f>SUM(E157)*D157</f>
        <v>0</v>
      </c>
    </row>
    <row r="158" spans="1:6" ht="24" x14ac:dyDescent="0.2">
      <c r="A158" s="70" t="s">
        <v>212</v>
      </c>
      <c r="B158" s="84" t="s">
        <v>288</v>
      </c>
      <c r="C158" s="66"/>
      <c r="D158" s="83"/>
      <c r="E158" s="66"/>
      <c r="F158" s="67"/>
    </row>
    <row r="159" spans="1:6" x14ac:dyDescent="0.2">
      <c r="A159" s="70"/>
      <c r="B159" s="107"/>
      <c r="C159" s="66" t="s">
        <v>1</v>
      </c>
      <c r="D159" s="83">
        <v>1</v>
      </c>
      <c r="E159" s="66"/>
      <c r="F159" s="67">
        <f>SUM(E159)*D159</f>
        <v>0</v>
      </c>
    </row>
    <row r="160" spans="1:6" ht="144" x14ac:dyDescent="0.2">
      <c r="A160" s="62" t="s">
        <v>214</v>
      </c>
      <c r="B160" s="84" t="s">
        <v>289</v>
      </c>
      <c r="C160" s="66"/>
      <c r="D160" s="83"/>
      <c r="E160" s="66"/>
      <c r="F160" s="67"/>
    </row>
    <row r="161" spans="1:6" x14ac:dyDescent="0.2">
      <c r="A161" s="62"/>
      <c r="B161" s="108"/>
      <c r="C161" s="66" t="s">
        <v>1</v>
      </c>
      <c r="D161" s="83">
        <v>1</v>
      </c>
      <c r="E161" s="66"/>
      <c r="F161" s="67">
        <f>SUM(E161)*D161</f>
        <v>0</v>
      </c>
    </row>
    <row r="162" spans="1:6" ht="38.25" x14ac:dyDescent="0.2">
      <c r="A162" s="62" t="s">
        <v>217</v>
      </c>
      <c r="B162" s="109" t="s">
        <v>290</v>
      </c>
      <c r="C162" s="66"/>
      <c r="D162" s="83"/>
      <c r="E162" s="66"/>
      <c r="F162" s="67"/>
    </row>
    <row r="163" spans="1:6" x14ac:dyDescent="0.2">
      <c r="A163" s="62"/>
      <c r="B163" s="108"/>
      <c r="C163" s="66" t="s">
        <v>1</v>
      </c>
      <c r="D163" s="83">
        <v>1</v>
      </c>
      <c r="E163" s="66"/>
      <c r="F163" s="67">
        <f>SUM(E163)*D163</f>
        <v>0</v>
      </c>
    </row>
    <row r="164" spans="1:6" ht="108" x14ac:dyDescent="0.2">
      <c r="A164" s="62" t="s">
        <v>220</v>
      </c>
      <c r="B164" s="84" t="s">
        <v>291</v>
      </c>
      <c r="C164" s="66"/>
      <c r="D164" s="83"/>
      <c r="E164" s="66"/>
      <c r="F164" s="67"/>
    </row>
    <row r="165" spans="1:6" ht="24" x14ac:dyDescent="0.2">
      <c r="A165" s="62"/>
      <c r="B165" s="84" t="s">
        <v>292</v>
      </c>
      <c r="C165" s="66"/>
      <c r="D165" s="83"/>
      <c r="E165" s="66"/>
      <c r="F165" s="67"/>
    </row>
    <row r="166" spans="1:6" x14ac:dyDescent="0.2">
      <c r="A166" s="62"/>
      <c r="B166" s="84"/>
      <c r="C166" s="66" t="s">
        <v>1</v>
      </c>
      <c r="D166" s="83">
        <v>1</v>
      </c>
      <c r="E166" s="66"/>
      <c r="F166" s="67">
        <f>SUM(E166)*D166</f>
        <v>0</v>
      </c>
    </row>
    <row r="167" spans="1:6" x14ac:dyDescent="0.2">
      <c r="A167" s="62"/>
      <c r="B167" s="107"/>
      <c r="C167" s="80"/>
      <c r="D167" s="83"/>
      <c r="E167" s="66"/>
      <c r="F167" s="67"/>
    </row>
    <row r="168" spans="1:6" x14ac:dyDescent="0.2">
      <c r="A168" s="88"/>
      <c r="B168" s="89" t="s">
        <v>293</v>
      </c>
      <c r="C168" s="90"/>
      <c r="D168" s="91"/>
      <c r="E168" s="92" t="s">
        <v>246</v>
      </c>
      <c r="F168" s="93">
        <f>SUM(F139:F166)</f>
        <v>0</v>
      </c>
    </row>
    <row r="169" spans="1:6" x14ac:dyDescent="0.2">
      <c r="A169" s="62"/>
      <c r="B169" s="94"/>
      <c r="C169" s="80"/>
      <c r="D169" s="83"/>
      <c r="E169" s="66"/>
      <c r="F169" s="74"/>
    </row>
    <row r="170" spans="1:6" x14ac:dyDescent="0.2">
      <c r="A170" s="97"/>
      <c r="B170" s="94" t="s">
        <v>294</v>
      </c>
      <c r="C170" s="80"/>
      <c r="D170" s="83"/>
      <c r="E170" s="66"/>
      <c r="F170" s="67"/>
    </row>
    <row r="171" spans="1:6" x14ac:dyDescent="0.2">
      <c r="A171" s="62"/>
      <c r="B171" s="94"/>
      <c r="C171" s="80"/>
      <c r="D171" s="83"/>
      <c r="E171" s="66"/>
      <c r="F171" s="74"/>
    </row>
    <row r="172" spans="1:6" ht="24" x14ac:dyDescent="0.2">
      <c r="A172" s="62" t="s">
        <v>187</v>
      </c>
      <c r="B172" s="84" t="s">
        <v>295</v>
      </c>
      <c r="C172" s="80"/>
      <c r="D172" s="83"/>
      <c r="E172" s="66"/>
      <c r="F172" s="67"/>
    </row>
    <row r="173" spans="1:6" x14ac:dyDescent="0.2">
      <c r="A173" s="62"/>
      <c r="B173" s="107" t="s">
        <v>296</v>
      </c>
      <c r="C173" s="80" t="s">
        <v>1</v>
      </c>
      <c r="D173" s="83">
        <v>45</v>
      </c>
      <c r="E173" s="66"/>
      <c r="F173" s="67">
        <f>SUM(E173)*D173</f>
        <v>0</v>
      </c>
    </row>
    <row r="174" spans="1:6" x14ac:dyDescent="0.2">
      <c r="A174" s="62"/>
      <c r="B174" s="107"/>
      <c r="C174" s="80"/>
      <c r="D174" s="83"/>
      <c r="E174" s="66"/>
      <c r="F174" s="67"/>
    </row>
    <row r="175" spans="1:6" ht="24" x14ac:dyDescent="0.2">
      <c r="A175" s="62" t="s">
        <v>196</v>
      </c>
      <c r="B175" s="84" t="s">
        <v>297</v>
      </c>
      <c r="C175" s="80"/>
      <c r="D175" s="83"/>
      <c r="E175" s="66"/>
      <c r="F175" s="67"/>
    </row>
    <row r="176" spans="1:6" x14ac:dyDescent="0.2">
      <c r="A176" s="62"/>
      <c r="B176" s="84" t="s">
        <v>298</v>
      </c>
      <c r="C176" s="80" t="s">
        <v>250</v>
      </c>
      <c r="D176" s="83">
        <v>210</v>
      </c>
      <c r="E176" s="66"/>
      <c r="F176" s="67">
        <f>SUM(E176)*D176</f>
        <v>0</v>
      </c>
    </row>
    <row r="177" spans="1:6" x14ac:dyDescent="0.2">
      <c r="A177" s="62"/>
      <c r="B177" s="84" t="s">
        <v>299</v>
      </c>
      <c r="C177" s="80" t="s">
        <v>250</v>
      </c>
      <c r="D177" s="83">
        <v>90</v>
      </c>
      <c r="E177" s="66"/>
      <c r="F177" s="67">
        <f>SUM(E177)*D177</f>
        <v>0</v>
      </c>
    </row>
    <row r="178" spans="1:6" x14ac:dyDescent="0.2">
      <c r="A178" s="62"/>
      <c r="B178" s="84" t="s">
        <v>300</v>
      </c>
      <c r="C178" s="80" t="s">
        <v>250</v>
      </c>
      <c r="D178" s="83">
        <v>21</v>
      </c>
      <c r="E178" s="66"/>
      <c r="F178" s="67">
        <f>SUM(E178)*D178</f>
        <v>0</v>
      </c>
    </row>
    <row r="179" spans="1:6" x14ac:dyDescent="0.2">
      <c r="A179" s="62"/>
      <c r="B179" s="84"/>
      <c r="C179" s="80"/>
      <c r="D179" s="83"/>
      <c r="E179" s="66"/>
      <c r="F179" s="67"/>
    </row>
    <row r="180" spans="1:6" ht="36" x14ac:dyDescent="0.2">
      <c r="A180" s="62" t="s">
        <v>201</v>
      </c>
      <c r="B180" s="84" t="s">
        <v>301</v>
      </c>
      <c r="C180" s="80"/>
      <c r="D180" s="83"/>
      <c r="E180" s="66"/>
      <c r="F180" s="67"/>
    </row>
    <row r="181" spans="1:6" x14ac:dyDescent="0.2">
      <c r="A181" s="62"/>
      <c r="B181" s="84"/>
      <c r="C181" s="80" t="s">
        <v>239</v>
      </c>
      <c r="D181" s="83">
        <v>1</v>
      </c>
      <c r="E181" s="66"/>
      <c r="F181" s="67">
        <f>SUM(E181)*D181</f>
        <v>0</v>
      </c>
    </row>
    <row r="182" spans="1:6" x14ac:dyDescent="0.2">
      <c r="A182" s="62"/>
      <c r="B182" s="84"/>
      <c r="C182" s="80"/>
      <c r="D182" s="83"/>
      <c r="E182" s="66"/>
      <c r="F182" s="67"/>
    </row>
    <row r="183" spans="1:6" x14ac:dyDescent="0.2">
      <c r="A183" s="62" t="s">
        <v>204</v>
      </c>
      <c r="B183" s="84" t="s">
        <v>302</v>
      </c>
      <c r="C183" s="80" t="s">
        <v>239</v>
      </c>
      <c r="D183" s="83">
        <v>1</v>
      </c>
      <c r="E183" s="66"/>
      <c r="F183" s="67">
        <f>+D183*E183</f>
        <v>0</v>
      </c>
    </row>
    <row r="184" spans="1:6" x14ac:dyDescent="0.2">
      <c r="A184" s="62"/>
      <c r="B184" s="110"/>
      <c r="C184" s="80"/>
      <c r="D184" s="83"/>
      <c r="E184" s="66"/>
      <c r="F184" s="67"/>
    </row>
    <row r="185" spans="1:6" x14ac:dyDescent="0.2">
      <c r="A185" s="88"/>
      <c r="B185" s="89" t="s">
        <v>303</v>
      </c>
      <c r="C185" s="90"/>
      <c r="D185" s="91"/>
      <c r="E185" s="92" t="s">
        <v>246</v>
      </c>
      <c r="F185" s="93">
        <f>SUM(F170:F184)</f>
        <v>0</v>
      </c>
    </row>
    <row r="186" spans="1:6" x14ac:dyDescent="0.2">
      <c r="A186" s="62"/>
      <c r="B186" s="110"/>
      <c r="C186" s="80"/>
      <c r="D186" s="83"/>
      <c r="E186" s="66"/>
      <c r="F186" s="67"/>
    </row>
    <row r="187" spans="1:6" x14ac:dyDescent="0.2">
      <c r="A187" s="62"/>
      <c r="B187" s="110"/>
      <c r="C187" s="80"/>
      <c r="D187" s="83"/>
      <c r="E187" s="66"/>
      <c r="F187" s="67"/>
    </row>
    <row r="188" spans="1:6" ht="15" thickBot="1" x14ac:dyDescent="0.25">
      <c r="A188" s="111"/>
      <c r="B188" s="112"/>
      <c r="C188" s="113"/>
      <c r="D188" s="114"/>
      <c r="E188" s="115"/>
      <c r="F188" s="116"/>
    </row>
    <row r="189" spans="1:6" ht="15" thickTop="1" x14ac:dyDescent="0.2">
      <c r="A189" s="62"/>
      <c r="B189" s="117"/>
      <c r="C189" s="118"/>
      <c r="D189" s="83"/>
      <c r="E189" s="66"/>
      <c r="F189" s="67"/>
    </row>
    <row r="190" spans="1:6" x14ac:dyDescent="0.2">
      <c r="A190" s="62"/>
      <c r="B190" s="119" t="s">
        <v>304</v>
      </c>
      <c r="C190" s="118"/>
      <c r="D190" s="83"/>
      <c r="E190" s="66"/>
      <c r="F190" s="67"/>
    </row>
    <row r="191" spans="1:6" x14ac:dyDescent="0.2">
      <c r="A191" s="62"/>
      <c r="B191" s="120"/>
      <c r="C191" s="118"/>
      <c r="D191" s="83"/>
      <c r="E191" s="66"/>
      <c r="F191" s="67"/>
    </row>
    <row r="192" spans="1:6" x14ac:dyDescent="0.2">
      <c r="A192" s="62"/>
      <c r="B192" s="94" t="str">
        <f>B91</f>
        <v xml:space="preserve">1. UKUPNO UNUTARNJA VODOVODNA MREŽA </v>
      </c>
      <c r="C192" s="121"/>
      <c r="D192" s="83"/>
      <c r="E192" s="122" t="s">
        <v>246</v>
      </c>
      <c r="F192" s="123">
        <f>F91</f>
        <v>0</v>
      </c>
    </row>
    <row r="193" spans="1:6" x14ac:dyDescent="0.2">
      <c r="A193" s="62"/>
      <c r="B193" s="94"/>
      <c r="C193" s="80"/>
      <c r="D193" s="83"/>
      <c r="E193" s="95"/>
      <c r="F193" s="123"/>
    </row>
    <row r="194" spans="1:6" x14ac:dyDescent="0.2">
      <c r="A194" s="62"/>
      <c r="B194" s="94" t="str">
        <f>B133</f>
        <v xml:space="preserve">2. SVEUKUPNO UNUTARNJA KANALIZACIJSKA MREŽA </v>
      </c>
      <c r="C194" s="80"/>
      <c r="D194" s="83"/>
      <c r="E194" s="122" t="s">
        <v>246</v>
      </c>
      <c r="F194" s="123">
        <f>F133</f>
        <v>0</v>
      </c>
    </row>
    <row r="195" spans="1:6" x14ac:dyDescent="0.2">
      <c r="A195" s="62"/>
      <c r="B195" s="94"/>
      <c r="C195" s="80"/>
      <c r="D195" s="83"/>
      <c r="E195" s="95"/>
      <c r="F195" s="67"/>
    </row>
    <row r="196" spans="1:6" x14ac:dyDescent="0.2">
      <c r="A196" s="62"/>
      <c r="B196" s="94" t="str">
        <f>B168</f>
        <v xml:space="preserve">3. UKUPNO SANITARNA OPREMA </v>
      </c>
      <c r="C196" s="80"/>
      <c r="D196" s="83"/>
      <c r="E196" s="122" t="s">
        <v>246</v>
      </c>
      <c r="F196" s="123">
        <f>F168</f>
        <v>0</v>
      </c>
    </row>
    <row r="197" spans="1:6" x14ac:dyDescent="0.2">
      <c r="A197" s="62"/>
      <c r="B197" s="94"/>
      <c r="C197" s="80"/>
      <c r="D197" s="83"/>
      <c r="E197" s="95"/>
      <c r="F197" s="67"/>
    </row>
    <row r="198" spans="1:6" x14ac:dyDescent="0.2">
      <c r="A198" s="62"/>
      <c r="B198" s="94" t="str">
        <f>B185</f>
        <v xml:space="preserve">4. UKUPNO GRAĐEVINSKA PRIPOMOČ I  RADOVI </v>
      </c>
      <c r="C198" s="80"/>
      <c r="D198" s="83"/>
      <c r="E198" s="122" t="s">
        <v>246</v>
      </c>
      <c r="F198" s="123">
        <f>F185</f>
        <v>0</v>
      </c>
    </row>
    <row r="199" spans="1:6" x14ac:dyDescent="0.2">
      <c r="A199" s="62"/>
      <c r="B199" s="120"/>
      <c r="C199" s="118"/>
      <c r="D199" s="83"/>
      <c r="E199" s="95"/>
      <c r="F199" s="67"/>
    </row>
    <row r="200" spans="1:6" x14ac:dyDescent="0.2">
      <c r="A200" s="62"/>
      <c r="B200" s="120" t="s">
        <v>305</v>
      </c>
      <c r="C200" s="118"/>
      <c r="D200" s="83"/>
      <c r="E200" s="122" t="s">
        <v>246</v>
      </c>
      <c r="F200" s="124">
        <f>SUM(F192:F198)</f>
        <v>0</v>
      </c>
    </row>
    <row r="201" spans="1:6" x14ac:dyDescent="0.2">
      <c r="A201" s="62"/>
      <c r="B201" s="120" t="s">
        <v>306</v>
      </c>
      <c r="C201" s="118"/>
      <c r="D201" s="83"/>
      <c r="E201" s="122" t="s">
        <v>246</v>
      </c>
      <c r="F201" s="124">
        <f>0.25*F200</f>
        <v>0</v>
      </c>
    </row>
    <row r="202" spans="1:6" ht="15" thickBot="1" x14ac:dyDescent="0.25">
      <c r="A202" s="125"/>
      <c r="B202" s="126" t="s">
        <v>307</v>
      </c>
      <c r="C202" s="127"/>
      <c r="D202" s="128"/>
      <c r="E202" s="129" t="s">
        <v>246</v>
      </c>
      <c r="F202" s="130">
        <f>F200+F201</f>
        <v>0</v>
      </c>
    </row>
    <row r="203" spans="1:6" x14ac:dyDescent="0.2">
      <c r="A203" s="131"/>
      <c r="B203" s="132"/>
      <c r="C203" s="133"/>
      <c r="D203" s="134"/>
      <c r="E203" s="135"/>
      <c r="F203" s="136"/>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836"/>
  <sheetViews>
    <sheetView topLeftCell="A805" workbookViewId="0">
      <selection activeCell="F808" sqref="F808"/>
    </sheetView>
  </sheetViews>
  <sheetFormatPr defaultRowHeight="14.25" x14ac:dyDescent="0.2"/>
  <cols>
    <col min="1" max="1" width="4.5" customWidth="1"/>
    <col min="2" max="2" width="60.5" customWidth="1"/>
    <col min="3" max="3" width="7.375" customWidth="1"/>
    <col min="4" max="4" width="6.125" customWidth="1"/>
    <col min="5" max="6" width="11.75" customWidth="1"/>
  </cols>
  <sheetData>
    <row r="2" spans="1:6" ht="24" x14ac:dyDescent="0.2">
      <c r="A2" s="137" t="s">
        <v>308</v>
      </c>
      <c r="B2" s="138" t="s">
        <v>309</v>
      </c>
      <c r="C2" s="139" t="s">
        <v>310</v>
      </c>
      <c r="D2" s="139" t="s">
        <v>311</v>
      </c>
      <c r="E2" s="140" t="s">
        <v>312</v>
      </c>
      <c r="F2" s="141" t="s">
        <v>313</v>
      </c>
    </row>
    <row r="3" spans="1:6" x14ac:dyDescent="0.2">
      <c r="A3" s="142"/>
      <c r="B3" s="143"/>
      <c r="C3" s="144"/>
      <c r="D3" s="144"/>
      <c r="E3" s="145"/>
      <c r="F3" s="146"/>
    </row>
    <row r="4" spans="1:6" x14ac:dyDescent="0.2">
      <c r="A4" s="147"/>
      <c r="B4" s="148" t="s">
        <v>314</v>
      </c>
      <c r="C4" s="149"/>
      <c r="D4" s="149"/>
      <c r="E4" s="150"/>
      <c r="F4" s="150"/>
    </row>
    <row r="5" spans="1:6" x14ac:dyDescent="0.2">
      <c r="A5" s="151" t="s">
        <v>315</v>
      </c>
      <c r="B5" s="152" t="s">
        <v>316</v>
      </c>
      <c r="C5" s="149"/>
      <c r="D5" s="149"/>
      <c r="E5" s="150"/>
      <c r="F5" s="150"/>
    </row>
    <row r="6" spans="1:6" x14ac:dyDescent="0.2">
      <c r="A6" s="151" t="s">
        <v>317</v>
      </c>
      <c r="B6" s="152" t="s">
        <v>318</v>
      </c>
      <c r="C6" s="149"/>
      <c r="D6" s="149"/>
      <c r="E6" s="150"/>
      <c r="F6" s="150"/>
    </row>
    <row r="7" spans="1:6" x14ac:dyDescent="0.2">
      <c r="A7" s="142"/>
      <c r="B7" s="153"/>
      <c r="C7" s="154"/>
      <c r="D7" s="154"/>
      <c r="E7" s="146"/>
      <c r="F7" s="146"/>
    </row>
    <row r="8" spans="1:6" ht="76.5" x14ac:dyDescent="0.2">
      <c r="A8" s="155">
        <f>COUNT(#REF!)+1</f>
        <v>1</v>
      </c>
      <c r="B8" s="156" t="s">
        <v>319</v>
      </c>
      <c r="C8" s="154"/>
      <c r="D8" s="154"/>
      <c r="E8" s="146"/>
      <c r="F8" s="146"/>
    </row>
    <row r="9" spans="1:6" ht="153" x14ac:dyDescent="0.2">
      <c r="A9" s="155"/>
      <c r="B9" s="156" t="s">
        <v>320</v>
      </c>
      <c r="C9" s="154"/>
      <c r="D9" s="154"/>
      <c r="E9" s="146"/>
      <c r="F9" s="146"/>
    </row>
    <row r="10" spans="1:6" ht="102" x14ac:dyDescent="0.2">
      <c r="A10" s="155"/>
      <c r="B10" s="156" t="s">
        <v>321</v>
      </c>
      <c r="C10" s="154"/>
      <c r="D10" s="154"/>
      <c r="E10" s="146"/>
      <c r="F10" s="146"/>
    </row>
    <row r="11" spans="1:6" ht="76.5" x14ac:dyDescent="0.2">
      <c r="A11" s="155"/>
      <c r="B11" s="156" t="s">
        <v>322</v>
      </c>
      <c r="C11" s="154"/>
      <c r="D11" s="154"/>
      <c r="E11" s="146"/>
      <c r="F11" s="146"/>
    </row>
    <row r="12" spans="1:6" ht="165.75" x14ac:dyDescent="0.2">
      <c r="A12" s="155"/>
      <c r="B12" s="156" t="s">
        <v>323</v>
      </c>
      <c r="C12" s="154"/>
      <c r="D12" s="154"/>
      <c r="E12" s="146"/>
      <c r="F12" s="146"/>
    </row>
    <row r="13" spans="1:6" ht="76.5" x14ac:dyDescent="0.2">
      <c r="A13" s="155"/>
      <c r="B13" s="156" t="s">
        <v>324</v>
      </c>
      <c r="C13" s="154"/>
      <c r="D13" s="154"/>
      <c r="E13" s="146"/>
      <c r="F13" s="146"/>
    </row>
    <row r="14" spans="1:6" ht="102" x14ac:dyDescent="0.2">
      <c r="A14" s="155"/>
      <c r="B14" s="156" t="s">
        <v>325</v>
      </c>
      <c r="C14" s="154"/>
      <c r="D14" s="154"/>
      <c r="E14" s="146"/>
      <c r="F14" s="146"/>
    </row>
    <row r="15" spans="1:6" ht="51" x14ac:dyDescent="0.2">
      <c r="A15" s="155"/>
      <c r="B15" s="156" t="s">
        <v>326</v>
      </c>
      <c r="C15" s="154"/>
      <c r="D15" s="154"/>
      <c r="E15" s="146"/>
      <c r="F15" s="146"/>
    </row>
    <row r="16" spans="1:6" ht="15.75" x14ac:dyDescent="0.2">
      <c r="A16" s="155"/>
      <c r="B16" s="156" t="s">
        <v>327</v>
      </c>
      <c r="C16" s="154"/>
      <c r="D16" s="154"/>
      <c r="E16" s="146"/>
      <c r="F16" s="146"/>
    </row>
    <row r="17" spans="1:6" ht="15.75" x14ac:dyDescent="0.2">
      <c r="A17" s="155"/>
      <c r="B17" s="156" t="s">
        <v>328</v>
      </c>
      <c r="C17" s="154"/>
      <c r="D17" s="154"/>
      <c r="E17" s="146"/>
      <c r="F17" s="146"/>
    </row>
    <row r="18" spans="1:6" ht="15.75" x14ac:dyDescent="0.2">
      <c r="A18" s="155"/>
      <c r="B18" s="156" t="s">
        <v>329</v>
      </c>
      <c r="C18" s="154"/>
      <c r="D18" s="154"/>
      <c r="E18" s="146"/>
      <c r="F18" s="146"/>
    </row>
    <row r="19" spans="1:6" ht="15.75" x14ac:dyDescent="0.2">
      <c r="A19" s="155"/>
      <c r="B19" s="156" t="s">
        <v>330</v>
      </c>
      <c r="C19" s="154"/>
      <c r="D19" s="154"/>
      <c r="E19" s="146"/>
      <c r="F19" s="146"/>
    </row>
    <row r="20" spans="1:6" ht="15.75" x14ac:dyDescent="0.2">
      <c r="A20" s="155"/>
      <c r="B20" s="156" t="s">
        <v>331</v>
      </c>
      <c r="C20" s="154"/>
      <c r="D20" s="154"/>
      <c r="E20" s="146"/>
      <c r="F20" s="146"/>
    </row>
    <row r="21" spans="1:6" x14ac:dyDescent="0.2">
      <c r="A21" s="155"/>
      <c r="B21" s="156" t="s">
        <v>332</v>
      </c>
      <c r="C21" s="154"/>
      <c r="D21" s="154"/>
      <c r="E21" s="146"/>
      <c r="F21" s="146"/>
    </row>
    <row r="22" spans="1:6" x14ac:dyDescent="0.2">
      <c r="A22" s="155"/>
      <c r="B22" s="156" t="s">
        <v>333</v>
      </c>
      <c r="C22" s="154"/>
      <c r="D22" s="154"/>
      <c r="E22" s="146"/>
      <c r="F22" s="146"/>
    </row>
    <row r="23" spans="1:6" x14ac:dyDescent="0.2">
      <c r="A23" s="155"/>
      <c r="B23" s="156" t="s">
        <v>334</v>
      </c>
      <c r="C23" s="154"/>
      <c r="D23" s="154"/>
      <c r="E23" s="146"/>
      <c r="F23" s="146"/>
    </row>
    <row r="24" spans="1:6" x14ac:dyDescent="0.2">
      <c r="A24" s="155"/>
      <c r="B24" s="156" t="s">
        <v>335</v>
      </c>
      <c r="C24" s="154"/>
      <c r="D24" s="154"/>
      <c r="E24" s="146"/>
      <c r="F24" s="146"/>
    </row>
    <row r="25" spans="1:6" x14ac:dyDescent="0.2">
      <c r="A25" s="155"/>
      <c r="B25" s="156" t="s">
        <v>336</v>
      </c>
      <c r="C25" s="154"/>
      <c r="D25" s="154"/>
      <c r="E25" s="146"/>
      <c r="F25" s="146"/>
    </row>
    <row r="26" spans="1:6" x14ac:dyDescent="0.2">
      <c r="A26" s="155"/>
      <c r="B26" s="156" t="s">
        <v>337</v>
      </c>
      <c r="C26" s="154"/>
      <c r="D26" s="154"/>
      <c r="E26" s="146"/>
      <c r="F26" s="146"/>
    </row>
    <row r="27" spans="1:6" x14ac:dyDescent="0.2">
      <c r="A27" s="155"/>
      <c r="B27" s="156" t="s">
        <v>338</v>
      </c>
      <c r="C27" s="154"/>
      <c r="D27" s="154"/>
      <c r="E27" s="146"/>
      <c r="F27" s="146"/>
    </row>
    <row r="28" spans="1:6" x14ac:dyDescent="0.2">
      <c r="A28" s="155"/>
      <c r="B28" s="156" t="s">
        <v>339</v>
      </c>
      <c r="C28" s="154"/>
      <c r="D28" s="154"/>
      <c r="E28" s="146"/>
      <c r="F28" s="146"/>
    </row>
    <row r="29" spans="1:6" x14ac:dyDescent="0.2">
      <c r="A29" s="155"/>
      <c r="B29" s="156" t="s">
        <v>340</v>
      </c>
      <c r="C29" s="154"/>
      <c r="D29" s="154"/>
      <c r="E29" s="146"/>
      <c r="F29" s="146"/>
    </row>
    <row r="30" spans="1:6" x14ac:dyDescent="0.2">
      <c r="A30" s="155"/>
      <c r="B30" s="156" t="s">
        <v>341</v>
      </c>
      <c r="C30" s="154"/>
      <c r="D30" s="154"/>
      <c r="E30" s="146"/>
      <c r="F30" s="146"/>
    </row>
    <row r="31" spans="1:6" x14ac:dyDescent="0.2">
      <c r="A31" s="155"/>
      <c r="B31" s="156" t="s">
        <v>342</v>
      </c>
      <c r="C31" s="154"/>
      <c r="D31" s="154"/>
      <c r="E31" s="146"/>
      <c r="F31" s="146"/>
    </row>
    <row r="32" spans="1:6" x14ac:dyDescent="0.2">
      <c r="A32" s="155"/>
      <c r="B32" s="156" t="s">
        <v>343</v>
      </c>
      <c r="C32" s="154"/>
      <c r="D32" s="154"/>
      <c r="E32" s="146"/>
      <c r="F32" s="146"/>
    </row>
    <row r="33" spans="1:6" x14ac:dyDescent="0.2">
      <c r="A33" s="155"/>
      <c r="B33" s="156" t="s">
        <v>344</v>
      </c>
      <c r="C33" s="154"/>
      <c r="D33" s="154"/>
      <c r="E33" s="146"/>
      <c r="F33" s="146"/>
    </row>
    <row r="34" spans="1:6" x14ac:dyDescent="0.2">
      <c r="A34" s="155"/>
      <c r="B34" s="156" t="s">
        <v>345</v>
      </c>
      <c r="C34" s="154"/>
      <c r="D34" s="154"/>
      <c r="E34" s="146"/>
      <c r="F34" s="146"/>
    </row>
    <row r="35" spans="1:6" x14ac:dyDescent="0.2">
      <c r="A35" s="155"/>
      <c r="B35" s="156" t="s">
        <v>346</v>
      </c>
      <c r="C35" s="154"/>
      <c r="D35" s="154"/>
      <c r="E35" s="146"/>
      <c r="F35" s="146"/>
    </row>
    <row r="36" spans="1:6" x14ac:dyDescent="0.2">
      <c r="A36" s="155"/>
      <c r="B36" s="156" t="s">
        <v>347</v>
      </c>
      <c r="C36" s="154"/>
      <c r="D36" s="154"/>
      <c r="E36" s="146"/>
      <c r="F36" s="146"/>
    </row>
    <row r="37" spans="1:6" x14ac:dyDescent="0.2">
      <c r="A37" s="155"/>
      <c r="B37" s="156" t="s">
        <v>348</v>
      </c>
      <c r="C37" s="154"/>
      <c r="D37" s="154"/>
      <c r="E37" s="146"/>
      <c r="F37" s="146"/>
    </row>
    <row r="38" spans="1:6" x14ac:dyDescent="0.2">
      <c r="A38" s="155"/>
      <c r="B38" s="156" t="s">
        <v>349</v>
      </c>
      <c r="C38" s="154"/>
      <c r="D38" s="154"/>
      <c r="E38" s="146"/>
      <c r="F38" s="146"/>
    </row>
    <row r="39" spans="1:6" x14ac:dyDescent="0.2">
      <c r="A39" s="155"/>
      <c r="B39" s="156" t="s">
        <v>350</v>
      </c>
      <c r="C39" s="154"/>
      <c r="D39" s="154"/>
      <c r="E39" s="146"/>
      <c r="F39" s="146"/>
    </row>
    <row r="40" spans="1:6" x14ac:dyDescent="0.2">
      <c r="A40" s="155"/>
      <c r="B40" s="156" t="s">
        <v>351</v>
      </c>
      <c r="C40" s="154"/>
      <c r="D40" s="154"/>
      <c r="E40" s="146"/>
      <c r="F40" s="146"/>
    </row>
    <row r="41" spans="1:6" x14ac:dyDescent="0.2">
      <c r="A41" s="155"/>
      <c r="B41" s="156" t="s">
        <v>352</v>
      </c>
      <c r="C41" s="154"/>
      <c r="D41" s="154"/>
      <c r="E41" s="146"/>
      <c r="F41" s="146"/>
    </row>
    <row r="42" spans="1:6" x14ac:dyDescent="0.2">
      <c r="A42" s="155"/>
      <c r="B42" s="156" t="s">
        <v>353</v>
      </c>
      <c r="C42" s="154"/>
      <c r="D42" s="154"/>
      <c r="E42" s="146"/>
      <c r="F42" s="146"/>
    </row>
    <row r="43" spans="1:6" x14ac:dyDescent="0.2">
      <c r="A43" s="155"/>
      <c r="B43" s="156" t="s">
        <v>354</v>
      </c>
      <c r="C43" s="154" t="s">
        <v>355</v>
      </c>
      <c r="D43" s="154">
        <v>1</v>
      </c>
      <c r="E43" s="146"/>
      <c r="F43" s="146"/>
    </row>
    <row r="44" spans="1:6" x14ac:dyDescent="0.2">
      <c r="A44" s="155"/>
      <c r="B44" s="156"/>
      <c r="C44" s="154"/>
      <c r="D44" s="154"/>
      <c r="E44" s="146"/>
      <c r="F44" s="146"/>
    </row>
    <row r="45" spans="1:6" ht="76.5" x14ac:dyDescent="0.2">
      <c r="A45" s="155">
        <f>COUNT($A$7:A44)+1</f>
        <v>2</v>
      </c>
      <c r="B45" s="156" t="s">
        <v>356</v>
      </c>
      <c r="C45" s="154"/>
      <c r="D45" s="154"/>
      <c r="E45" s="146"/>
      <c r="F45" s="146"/>
    </row>
    <row r="46" spans="1:6" x14ac:dyDescent="0.2">
      <c r="A46" s="155"/>
      <c r="B46" s="156" t="s">
        <v>357</v>
      </c>
      <c r="C46" s="154"/>
      <c r="D46" s="154"/>
      <c r="E46" s="146"/>
      <c r="F46" s="146"/>
    </row>
    <row r="47" spans="1:6" x14ac:dyDescent="0.2">
      <c r="A47" s="155"/>
      <c r="B47" s="156" t="s">
        <v>358</v>
      </c>
      <c r="C47" s="154"/>
      <c r="D47" s="154"/>
      <c r="E47" s="146"/>
      <c r="F47" s="146"/>
    </row>
    <row r="48" spans="1:6" x14ac:dyDescent="0.2">
      <c r="A48" s="155"/>
      <c r="B48" s="156" t="s">
        <v>359</v>
      </c>
      <c r="C48" s="154"/>
      <c r="D48" s="154"/>
      <c r="E48" s="146"/>
      <c r="F48" s="146"/>
    </row>
    <row r="49" spans="1:6" x14ac:dyDescent="0.2">
      <c r="A49" s="155"/>
      <c r="B49" s="156" t="s">
        <v>360</v>
      </c>
      <c r="C49" s="154"/>
      <c r="D49" s="154"/>
      <c r="E49" s="146"/>
      <c r="F49" s="146"/>
    </row>
    <row r="50" spans="1:6" x14ac:dyDescent="0.2">
      <c r="A50" s="155"/>
      <c r="B50" s="156" t="s">
        <v>361</v>
      </c>
      <c r="C50" s="154"/>
      <c r="D50" s="154"/>
      <c r="E50" s="146"/>
      <c r="F50" s="146"/>
    </row>
    <row r="51" spans="1:6" x14ac:dyDescent="0.2">
      <c r="A51" s="155"/>
      <c r="B51" s="156" t="s">
        <v>362</v>
      </c>
      <c r="C51" s="154"/>
      <c r="D51" s="154"/>
      <c r="E51" s="146"/>
      <c r="F51" s="146"/>
    </row>
    <row r="52" spans="1:6" x14ac:dyDescent="0.2">
      <c r="A52" s="155"/>
      <c r="B52" s="156" t="s">
        <v>363</v>
      </c>
      <c r="C52" s="154"/>
      <c r="D52" s="154"/>
      <c r="E52" s="146"/>
      <c r="F52" s="146"/>
    </row>
    <row r="53" spans="1:6" x14ac:dyDescent="0.2">
      <c r="A53" s="155"/>
      <c r="B53" s="156" t="s">
        <v>364</v>
      </c>
      <c r="C53" s="154"/>
      <c r="D53" s="154"/>
      <c r="E53" s="146"/>
      <c r="F53" s="146"/>
    </row>
    <row r="54" spans="1:6" x14ac:dyDescent="0.2">
      <c r="A54" s="155"/>
      <c r="B54" s="156" t="s">
        <v>365</v>
      </c>
      <c r="C54" s="154"/>
      <c r="D54" s="154"/>
      <c r="E54" s="146"/>
      <c r="F54" s="146"/>
    </row>
    <row r="55" spans="1:6" x14ac:dyDescent="0.2">
      <c r="A55" s="155"/>
      <c r="B55" s="156" t="s">
        <v>366</v>
      </c>
      <c r="C55" s="154"/>
      <c r="D55" s="154"/>
      <c r="E55" s="146"/>
      <c r="F55" s="146"/>
    </row>
    <row r="56" spans="1:6" x14ac:dyDescent="0.2">
      <c r="A56" s="155"/>
      <c r="B56" s="156" t="s">
        <v>353</v>
      </c>
      <c r="C56" s="154"/>
      <c r="D56" s="154"/>
      <c r="E56" s="146"/>
      <c r="F56" s="146"/>
    </row>
    <row r="57" spans="1:6" x14ac:dyDescent="0.2">
      <c r="A57" s="155"/>
      <c r="B57" s="156" t="s">
        <v>367</v>
      </c>
      <c r="C57" s="154" t="s">
        <v>1</v>
      </c>
      <c r="D57" s="154">
        <v>3</v>
      </c>
      <c r="E57" s="146"/>
      <c r="F57" s="146"/>
    </row>
    <row r="58" spans="1:6" x14ac:dyDescent="0.2">
      <c r="A58" s="155"/>
      <c r="B58" s="156"/>
      <c r="C58" s="154"/>
      <c r="D58" s="154"/>
      <c r="E58" s="146"/>
      <c r="F58" s="146"/>
    </row>
    <row r="59" spans="1:6" ht="76.5" x14ac:dyDescent="0.2">
      <c r="A59" s="155">
        <f>COUNT($A$7:A58)+1</f>
        <v>3</v>
      </c>
      <c r="B59" s="156" t="s">
        <v>368</v>
      </c>
      <c r="C59" s="154"/>
      <c r="D59" s="154"/>
      <c r="E59" s="146"/>
      <c r="F59" s="146"/>
    </row>
    <row r="60" spans="1:6" ht="15.75" x14ac:dyDescent="0.2">
      <c r="A60" s="155"/>
      <c r="B60" s="156" t="s">
        <v>369</v>
      </c>
      <c r="C60" s="154"/>
      <c r="D60" s="154"/>
      <c r="E60" s="146"/>
      <c r="F60" s="146"/>
    </row>
    <row r="61" spans="1:6" ht="15.75" x14ac:dyDescent="0.2">
      <c r="A61" s="155"/>
      <c r="B61" s="156" t="s">
        <v>370</v>
      </c>
      <c r="C61" s="154"/>
      <c r="D61" s="154"/>
      <c r="E61" s="146"/>
      <c r="F61" s="146"/>
    </row>
    <row r="62" spans="1:6" x14ac:dyDescent="0.2">
      <c r="A62" s="155"/>
      <c r="B62" s="156" t="s">
        <v>371</v>
      </c>
      <c r="C62" s="154"/>
      <c r="D62" s="154"/>
      <c r="E62" s="146"/>
      <c r="F62" s="146"/>
    </row>
    <row r="63" spans="1:6" x14ac:dyDescent="0.2">
      <c r="A63" s="155"/>
      <c r="B63" s="156" t="s">
        <v>372</v>
      </c>
      <c r="C63" s="154"/>
      <c r="D63" s="154"/>
      <c r="E63" s="146"/>
      <c r="F63" s="146"/>
    </row>
    <row r="64" spans="1:6" x14ac:dyDescent="0.2">
      <c r="A64" s="155"/>
      <c r="B64" s="156" t="s">
        <v>373</v>
      </c>
      <c r="C64" s="154"/>
      <c r="D64" s="154"/>
      <c r="E64" s="146"/>
      <c r="F64" s="146"/>
    </row>
    <row r="65" spans="1:6" x14ac:dyDescent="0.2">
      <c r="A65" s="155"/>
      <c r="B65" s="156" t="s">
        <v>374</v>
      </c>
      <c r="C65" s="154"/>
      <c r="D65" s="154"/>
      <c r="E65" s="146"/>
      <c r="F65" s="146"/>
    </row>
    <row r="66" spans="1:6" x14ac:dyDescent="0.2">
      <c r="A66" s="155"/>
      <c r="B66" s="156" t="s">
        <v>375</v>
      </c>
      <c r="C66" s="154"/>
      <c r="D66" s="154"/>
      <c r="E66" s="146"/>
      <c r="F66" s="146"/>
    </row>
    <row r="67" spans="1:6" x14ac:dyDescent="0.2">
      <c r="A67" s="155"/>
      <c r="B67" s="156" t="s">
        <v>376</v>
      </c>
      <c r="C67" s="154"/>
      <c r="D67" s="154"/>
      <c r="E67" s="146"/>
      <c r="F67" s="146"/>
    </row>
    <row r="68" spans="1:6" x14ac:dyDescent="0.2">
      <c r="A68" s="155"/>
      <c r="B68" s="156" t="s">
        <v>364</v>
      </c>
      <c r="C68" s="154"/>
      <c r="D68" s="154"/>
      <c r="E68" s="146"/>
      <c r="F68" s="146"/>
    </row>
    <row r="69" spans="1:6" x14ac:dyDescent="0.2">
      <c r="A69" s="155"/>
      <c r="B69" s="156" t="s">
        <v>377</v>
      </c>
      <c r="C69" s="154"/>
      <c r="D69" s="154"/>
      <c r="E69" s="146"/>
      <c r="F69" s="146"/>
    </row>
    <row r="70" spans="1:6" x14ac:dyDescent="0.2">
      <c r="A70" s="155"/>
      <c r="B70" s="156" t="s">
        <v>366</v>
      </c>
      <c r="C70" s="154"/>
      <c r="D70" s="154"/>
      <c r="E70" s="146"/>
      <c r="F70" s="146"/>
    </row>
    <row r="71" spans="1:6" x14ac:dyDescent="0.2">
      <c r="A71" s="155"/>
      <c r="B71" s="156" t="s">
        <v>353</v>
      </c>
      <c r="C71" s="154"/>
      <c r="D71" s="154"/>
      <c r="E71" s="146"/>
      <c r="F71" s="146"/>
    </row>
    <row r="72" spans="1:6" x14ac:dyDescent="0.2">
      <c r="A72" s="155"/>
      <c r="B72" s="156" t="s">
        <v>378</v>
      </c>
      <c r="C72" s="154" t="s">
        <v>1</v>
      </c>
      <c r="D72" s="154">
        <v>1</v>
      </c>
      <c r="E72" s="146"/>
      <c r="F72" s="146"/>
    </row>
    <row r="73" spans="1:6" x14ac:dyDescent="0.2">
      <c r="A73" s="155"/>
      <c r="B73" s="156"/>
      <c r="C73" s="154"/>
      <c r="D73" s="154"/>
      <c r="E73" s="146"/>
      <c r="F73" s="146"/>
    </row>
    <row r="74" spans="1:6" ht="76.5" x14ac:dyDescent="0.2">
      <c r="A74" s="155">
        <f>COUNT($A$7:A73)+1</f>
        <v>4</v>
      </c>
      <c r="B74" s="156" t="s">
        <v>368</v>
      </c>
      <c r="C74" s="154"/>
      <c r="D74" s="154"/>
      <c r="E74" s="146"/>
      <c r="F74" s="146"/>
    </row>
    <row r="75" spans="1:6" ht="15.75" x14ac:dyDescent="0.2">
      <c r="A75" s="155"/>
      <c r="B75" s="156" t="s">
        <v>379</v>
      </c>
      <c r="C75" s="154"/>
      <c r="D75" s="154"/>
      <c r="E75" s="146"/>
      <c r="F75" s="146"/>
    </row>
    <row r="76" spans="1:6" ht="15.75" x14ac:dyDescent="0.2">
      <c r="A76" s="155"/>
      <c r="B76" s="156" t="s">
        <v>380</v>
      </c>
      <c r="C76" s="154"/>
      <c r="D76" s="154"/>
      <c r="E76" s="146"/>
      <c r="F76" s="146"/>
    </row>
    <row r="77" spans="1:6" x14ac:dyDescent="0.2">
      <c r="A77" s="155"/>
      <c r="B77" s="156" t="s">
        <v>371</v>
      </c>
      <c r="C77" s="154"/>
      <c r="D77" s="154"/>
      <c r="E77" s="146"/>
      <c r="F77" s="146"/>
    </row>
    <row r="78" spans="1:6" x14ac:dyDescent="0.2">
      <c r="A78" s="155"/>
      <c r="B78" s="156" t="s">
        <v>359</v>
      </c>
      <c r="C78" s="154"/>
      <c r="D78" s="154"/>
      <c r="E78" s="146"/>
      <c r="F78" s="146"/>
    </row>
    <row r="79" spans="1:6" x14ac:dyDescent="0.2">
      <c r="A79" s="155"/>
      <c r="B79" s="156" t="s">
        <v>381</v>
      </c>
      <c r="C79" s="154"/>
      <c r="D79" s="154"/>
      <c r="E79" s="146"/>
      <c r="F79" s="146"/>
    </row>
    <row r="80" spans="1:6" x14ac:dyDescent="0.2">
      <c r="A80" s="155"/>
      <c r="B80" s="156" t="s">
        <v>382</v>
      </c>
      <c r="C80" s="154"/>
      <c r="D80" s="154"/>
      <c r="E80" s="146"/>
      <c r="F80" s="146"/>
    </row>
    <row r="81" spans="1:6" x14ac:dyDescent="0.2">
      <c r="A81" s="155"/>
      <c r="B81" s="156" t="s">
        <v>383</v>
      </c>
      <c r="C81" s="154"/>
      <c r="D81" s="154"/>
      <c r="E81" s="146"/>
      <c r="F81" s="146"/>
    </row>
    <row r="82" spans="1:6" x14ac:dyDescent="0.2">
      <c r="A82" s="155"/>
      <c r="B82" s="156" t="s">
        <v>384</v>
      </c>
      <c r="C82" s="154"/>
      <c r="D82" s="154"/>
      <c r="E82" s="146"/>
      <c r="F82" s="146"/>
    </row>
    <row r="83" spans="1:6" x14ac:dyDescent="0.2">
      <c r="A83" s="155"/>
      <c r="B83" s="156" t="s">
        <v>364</v>
      </c>
      <c r="C83" s="154"/>
      <c r="D83" s="154"/>
      <c r="E83" s="146"/>
      <c r="F83" s="146"/>
    </row>
    <row r="84" spans="1:6" x14ac:dyDescent="0.2">
      <c r="A84" s="155"/>
      <c r="B84" s="156" t="s">
        <v>377</v>
      </c>
      <c r="C84" s="154"/>
      <c r="D84" s="154"/>
      <c r="E84" s="146"/>
      <c r="F84" s="146"/>
    </row>
    <row r="85" spans="1:6" x14ac:dyDescent="0.2">
      <c r="A85" s="155"/>
      <c r="B85" s="156" t="s">
        <v>366</v>
      </c>
      <c r="C85" s="154"/>
      <c r="D85" s="154"/>
      <c r="E85" s="146"/>
      <c r="F85" s="146"/>
    </row>
    <row r="86" spans="1:6" x14ac:dyDescent="0.2">
      <c r="A86" s="155"/>
      <c r="B86" s="156" t="s">
        <v>353</v>
      </c>
      <c r="C86" s="154"/>
      <c r="D86" s="154"/>
      <c r="E86" s="146"/>
      <c r="F86" s="146"/>
    </row>
    <row r="87" spans="1:6" x14ac:dyDescent="0.2">
      <c r="A87" s="155"/>
      <c r="B87" s="156" t="s">
        <v>385</v>
      </c>
      <c r="C87" s="154" t="s">
        <v>1</v>
      </c>
      <c r="D87" s="154">
        <v>1</v>
      </c>
      <c r="E87" s="146"/>
      <c r="F87" s="146"/>
    </row>
    <row r="88" spans="1:6" x14ac:dyDescent="0.2">
      <c r="A88" s="155"/>
      <c r="B88" s="156"/>
      <c r="C88" s="154"/>
      <c r="D88" s="154"/>
      <c r="E88" s="146"/>
      <c r="F88" s="146"/>
    </row>
    <row r="89" spans="1:6" ht="76.5" x14ac:dyDescent="0.2">
      <c r="A89" s="155">
        <f>COUNT($A$7:A88)+1</f>
        <v>5</v>
      </c>
      <c r="B89" s="156" t="s">
        <v>386</v>
      </c>
      <c r="C89" s="154"/>
      <c r="D89" s="154"/>
      <c r="E89" s="146"/>
      <c r="F89" s="146"/>
    </row>
    <row r="90" spans="1:6" ht="15.75" x14ac:dyDescent="0.2">
      <c r="A90" s="155"/>
      <c r="B90" s="156" t="s">
        <v>387</v>
      </c>
      <c r="C90" s="154"/>
      <c r="D90" s="154"/>
      <c r="E90" s="146"/>
      <c r="F90" s="146"/>
    </row>
    <row r="91" spans="1:6" ht="15.75" x14ac:dyDescent="0.2">
      <c r="A91" s="155"/>
      <c r="B91" s="156" t="s">
        <v>388</v>
      </c>
      <c r="C91" s="154"/>
      <c r="D91" s="154"/>
      <c r="E91" s="146"/>
      <c r="F91" s="146"/>
    </row>
    <row r="92" spans="1:6" x14ac:dyDescent="0.2">
      <c r="A92" s="155"/>
      <c r="B92" s="156" t="s">
        <v>371</v>
      </c>
      <c r="C92" s="154"/>
      <c r="D92" s="154"/>
      <c r="E92" s="146"/>
      <c r="F92" s="146"/>
    </row>
    <row r="93" spans="1:6" x14ac:dyDescent="0.2">
      <c r="A93" s="155"/>
      <c r="B93" s="156" t="s">
        <v>389</v>
      </c>
      <c r="C93" s="154"/>
      <c r="D93" s="154"/>
      <c r="E93" s="146"/>
      <c r="F93" s="146"/>
    </row>
    <row r="94" spans="1:6" x14ac:dyDescent="0.2">
      <c r="A94" s="155"/>
      <c r="B94" s="156" t="s">
        <v>390</v>
      </c>
      <c r="C94" s="154"/>
      <c r="D94" s="154"/>
      <c r="E94" s="146"/>
      <c r="F94" s="146"/>
    </row>
    <row r="95" spans="1:6" x14ac:dyDescent="0.2">
      <c r="A95" s="155"/>
      <c r="B95" s="156" t="s">
        <v>391</v>
      </c>
      <c r="C95" s="154"/>
      <c r="D95" s="154"/>
      <c r="E95" s="146"/>
      <c r="F95" s="146"/>
    </row>
    <row r="96" spans="1:6" x14ac:dyDescent="0.2">
      <c r="A96" s="155"/>
      <c r="B96" s="156" t="s">
        <v>392</v>
      </c>
      <c r="C96" s="154"/>
      <c r="D96" s="154"/>
      <c r="E96" s="146"/>
      <c r="F96" s="146"/>
    </row>
    <row r="97" spans="1:6" x14ac:dyDescent="0.2">
      <c r="A97" s="155"/>
      <c r="B97" s="156" t="s">
        <v>393</v>
      </c>
      <c r="C97" s="154"/>
      <c r="D97" s="154"/>
      <c r="E97" s="146"/>
      <c r="F97" s="146"/>
    </row>
    <row r="98" spans="1:6" x14ac:dyDescent="0.2">
      <c r="A98" s="155"/>
      <c r="B98" s="156" t="s">
        <v>364</v>
      </c>
      <c r="C98" s="154"/>
      <c r="D98" s="154"/>
      <c r="E98" s="146"/>
      <c r="F98" s="146"/>
    </row>
    <row r="99" spans="1:6" x14ac:dyDescent="0.2">
      <c r="A99" s="155"/>
      <c r="B99" s="156" t="s">
        <v>377</v>
      </c>
      <c r="C99" s="154"/>
      <c r="D99" s="154"/>
      <c r="E99" s="146"/>
      <c r="F99" s="146"/>
    </row>
    <row r="100" spans="1:6" x14ac:dyDescent="0.2">
      <c r="A100" s="155"/>
      <c r="B100" s="156" t="s">
        <v>366</v>
      </c>
      <c r="C100" s="154"/>
      <c r="D100" s="154"/>
      <c r="E100" s="146"/>
      <c r="F100" s="146"/>
    </row>
    <row r="101" spans="1:6" x14ac:dyDescent="0.2">
      <c r="A101" s="155"/>
      <c r="B101" s="156" t="s">
        <v>394</v>
      </c>
      <c r="C101" s="154"/>
      <c r="D101" s="154"/>
      <c r="E101" s="146"/>
      <c r="F101" s="146"/>
    </row>
    <row r="102" spans="1:6" x14ac:dyDescent="0.2">
      <c r="A102" s="155"/>
      <c r="B102" s="156" t="s">
        <v>395</v>
      </c>
      <c r="C102" s="154" t="s">
        <v>1</v>
      </c>
      <c r="D102" s="154">
        <v>1</v>
      </c>
      <c r="E102" s="146"/>
      <c r="F102" s="146"/>
    </row>
    <row r="103" spans="1:6" x14ac:dyDescent="0.2">
      <c r="A103" s="155"/>
      <c r="B103" s="156"/>
      <c r="C103" s="154"/>
      <c r="D103" s="154"/>
      <c r="E103" s="146"/>
      <c r="F103" s="146"/>
    </row>
    <row r="104" spans="1:6" ht="76.5" x14ac:dyDescent="0.2">
      <c r="A104" s="155">
        <f>COUNT($A$7:A103)+1</f>
        <v>6</v>
      </c>
      <c r="B104" s="156" t="s">
        <v>386</v>
      </c>
      <c r="C104" s="154"/>
      <c r="D104" s="154"/>
      <c r="E104" s="146"/>
      <c r="F104" s="146"/>
    </row>
    <row r="105" spans="1:6" ht="15.75" x14ac:dyDescent="0.2">
      <c r="A105" s="155"/>
      <c r="B105" s="156" t="s">
        <v>396</v>
      </c>
      <c r="C105" s="154"/>
      <c r="D105" s="154"/>
      <c r="E105" s="146"/>
      <c r="F105" s="146"/>
    </row>
    <row r="106" spans="1:6" ht="15.75" x14ac:dyDescent="0.2">
      <c r="A106" s="155"/>
      <c r="B106" s="156" t="s">
        <v>397</v>
      </c>
      <c r="C106" s="154"/>
      <c r="D106" s="154"/>
      <c r="E106" s="146"/>
      <c r="F106" s="146"/>
    </row>
    <row r="107" spans="1:6" x14ac:dyDescent="0.2">
      <c r="A107" s="155"/>
      <c r="B107" s="156" t="s">
        <v>371</v>
      </c>
      <c r="C107" s="154"/>
      <c r="D107" s="154"/>
      <c r="E107" s="146"/>
      <c r="F107" s="146"/>
    </row>
    <row r="108" spans="1:6" x14ac:dyDescent="0.2">
      <c r="A108" s="155"/>
      <c r="B108" s="156" t="s">
        <v>389</v>
      </c>
      <c r="C108" s="154"/>
      <c r="D108" s="154"/>
      <c r="E108" s="146"/>
      <c r="F108" s="146"/>
    </row>
    <row r="109" spans="1:6" x14ac:dyDescent="0.2">
      <c r="A109" s="155"/>
      <c r="B109" s="156" t="s">
        <v>390</v>
      </c>
      <c r="C109" s="154"/>
      <c r="D109" s="154"/>
      <c r="E109" s="146"/>
      <c r="F109" s="146"/>
    </row>
    <row r="110" spans="1:6" x14ac:dyDescent="0.2">
      <c r="A110" s="155"/>
      <c r="B110" s="156" t="s">
        <v>391</v>
      </c>
      <c r="C110" s="154"/>
      <c r="D110" s="154"/>
      <c r="E110" s="146"/>
      <c r="F110" s="146"/>
    </row>
    <row r="111" spans="1:6" x14ac:dyDescent="0.2">
      <c r="A111" s="155"/>
      <c r="B111" s="156" t="s">
        <v>398</v>
      </c>
      <c r="C111" s="154"/>
      <c r="D111" s="154"/>
      <c r="E111" s="146"/>
      <c r="F111" s="146"/>
    </row>
    <row r="112" spans="1:6" x14ac:dyDescent="0.2">
      <c r="A112" s="155"/>
      <c r="B112" s="156" t="s">
        <v>399</v>
      </c>
      <c r="C112" s="154"/>
      <c r="D112" s="154"/>
      <c r="E112" s="146"/>
      <c r="F112" s="146"/>
    </row>
    <row r="113" spans="1:6" x14ac:dyDescent="0.2">
      <c r="A113" s="155"/>
      <c r="B113" s="156" t="s">
        <v>364</v>
      </c>
      <c r="C113" s="154"/>
      <c r="D113" s="154"/>
      <c r="E113" s="146"/>
      <c r="F113" s="146"/>
    </row>
    <row r="114" spans="1:6" x14ac:dyDescent="0.2">
      <c r="A114" s="155"/>
      <c r="B114" s="156" t="s">
        <v>377</v>
      </c>
      <c r="C114" s="154"/>
      <c r="D114" s="154"/>
      <c r="E114" s="146"/>
      <c r="F114" s="146"/>
    </row>
    <row r="115" spans="1:6" x14ac:dyDescent="0.2">
      <c r="A115" s="155"/>
      <c r="B115" s="156" t="s">
        <v>366</v>
      </c>
      <c r="C115" s="154"/>
      <c r="D115" s="154"/>
      <c r="E115" s="146"/>
      <c r="F115" s="146"/>
    </row>
    <row r="116" spans="1:6" x14ac:dyDescent="0.2">
      <c r="A116" s="155"/>
      <c r="B116" s="156" t="s">
        <v>394</v>
      </c>
      <c r="C116" s="154"/>
      <c r="D116" s="154"/>
      <c r="E116" s="146"/>
      <c r="F116" s="146"/>
    </row>
    <row r="117" spans="1:6" x14ac:dyDescent="0.2">
      <c r="A117" s="155"/>
      <c r="B117" s="156" t="s">
        <v>400</v>
      </c>
      <c r="C117" s="154" t="s">
        <v>1</v>
      </c>
      <c r="D117" s="154">
        <v>2</v>
      </c>
      <c r="E117" s="146"/>
      <c r="F117" s="146"/>
    </row>
    <row r="118" spans="1:6" x14ac:dyDescent="0.2">
      <c r="A118" s="155"/>
      <c r="B118" s="156"/>
      <c r="C118" s="154"/>
      <c r="D118" s="154"/>
      <c r="E118" s="146"/>
      <c r="F118" s="146"/>
    </row>
    <row r="119" spans="1:6" ht="63.75" x14ac:dyDescent="0.2">
      <c r="A119" s="155">
        <f>COUNT($A$7:A118)+1</f>
        <v>7</v>
      </c>
      <c r="B119" s="156" t="s">
        <v>401</v>
      </c>
      <c r="C119" s="154"/>
      <c r="D119" s="154"/>
      <c r="E119" s="146"/>
      <c r="F119" s="146"/>
    </row>
    <row r="120" spans="1:6" x14ac:dyDescent="0.2">
      <c r="A120" s="155"/>
      <c r="B120" s="156" t="s">
        <v>353</v>
      </c>
      <c r="C120" s="154"/>
      <c r="D120" s="154"/>
      <c r="E120" s="146"/>
      <c r="F120" s="146"/>
    </row>
    <row r="121" spans="1:6" x14ac:dyDescent="0.2">
      <c r="A121" s="155"/>
      <c r="B121" s="156" t="s">
        <v>402</v>
      </c>
      <c r="C121" s="154" t="s">
        <v>1</v>
      </c>
      <c r="D121" s="154">
        <v>8</v>
      </c>
      <c r="E121" s="146"/>
      <c r="F121" s="146"/>
    </row>
    <row r="122" spans="1:6" x14ac:dyDescent="0.2">
      <c r="A122" s="155"/>
      <c r="B122" s="156"/>
      <c r="C122" s="154"/>
      <c r="D122" s="154"/>
      <c r="E122" s="146"/>
      <c r="F122" s="146"/>
    </row>
    <row r="123" spans="1:6" x14ac:dyDescent="0.2">
      <c r="A123" s="155">
        <f>COUNT($A$7:A122)+1</f>
        <v>8</v>
      </c>
      <c r="B123" s="156" t="s">
        <v>403</v>
      </c>
      <c r="C123" s="154"/>
      <c r="D123" s="154"/>
      <c r="E123" s="146"/>
      <c r="F123" s="146"/>
    </row>
    <row r="124" spans="1:6" x14ac:dyDescent="0.2">
      <c r="A124" s="155"/>
      <c r="B124" s="156" t="s">
        <v>404</v>
      </c>
      <c r="C124" s="154"/>
      <c r="D124" s="154"/>
      <c r="E124" s="146"/>
      <c r="F124" s="146"/>
    </row>
    <row r="125" spans="1:6" x14ac:dyDescent="0.2">
      <c r="A125" s="155"/>
      <c r="B125" s="156" t="s">
        <v>405</v>
      </c>
      <c r="C125" s="154"/>
      <c r="D125" s="154"/>
      <c r="E125" s="146"/>
      <c r="F125" s="146"/>
    </row>
    <row r="126" spans="1:6" x14ac:dyDescent="0.2">
      <c r="A126" s="155"/>
      <c r="B126" s="156" t="s">
        <v>406</v>
      </c>
      <c r="C126" s="154"/>
      <c r="D126" s="154"/>
      <c r="E126" s="146"/>
      <c r="F126" s="146"/>
    </row>
    <row r="127" spans="1:6" x14ac:dyDescent="0.2">
      <c r="A127" s="155"/>
      <c r="B127" s="156" t="s">
        <v>407</v>
      </c>
      <c r="C127" s="154" t="s">
        <v>1</v>
      </c>
      <c r="D127" s="154">
        <v>1</v>
      </c>
      <c r="E127" s="146"/>
      <c r="F127" s="146"/>
    </row>
    <row r="128" spans="1:6" x14ac:dyDescent="0.2">
      <c r="A128" s="155"/>
      <c r="B128" s="156" t="s">
        <v>408</v>
      </c>
      <c r="C128" s="154" t="s">
        <v>1</v>
      </c>
      <c r="D128" s="154">
        <v>6</v>
      </c>
      <c r="E128" s="146"/>
      <c r="F128" s="146"/>
    </row>
    <row r="129" spans="1:6" x14ac:dyDescent="0.2">
      <c r="A129" s="155"/>
      <c r="B129" s="156"/>
      <c r="C129" s="154"/>
      <c r="D129" s="154"/>
      <c r="E129" s="146"/>
      <c r="F129" s="146"/>
    </row>
    <row r="130" spans="1:6" ht="25.5" x14ac:dyDescent="0.2">
      <c r="A130" s="155">
        <f>COUNT($A$7:A129)+1</f>
        <v>9</v>
      </c>
      <c r="B130" s="157" t="s">
        <v>409</v>
      </c>
      <c r="C130" s="154"/>
      <c r="D130" s="154"/>
      <c r="E130" s="146"/>
      <c r="F130" s="146"/>
    </row>
    <row r="131" spans="1:6" x14ac:dyDescent="0.2">
      <c r="A131" s="155"/>
      <c r="B131" s="156" t="s">
        <v>410</v>
      </c>
      <c r="C131" s="154" t="s">
        <v>411</v>
      </c>
      <c r="D131" s="154">
        <v>55</v>
      </c>
      <c r="E131" s="146"/>
      <c r="F131" s="146"/>
    </row>
    <row r="132" spans="1:6" x14ac:dyDescent="0.2">
      <c r="A132" s="155"/>
      <c r="B132" s="156" t="s">
        <v>412</v>
      </c>
      <c r="C132" s="154" t="s">
        <v>411</v>
      </c>
      <c r="D132" s="154">
        <v>62</v>
      </c>
      <c r="E132" s="146"/>
      <c r="F132" s="146"/>
    </row>
    <row r="133" spans="1:6" x14ac:dyDescent="0.2">
      <c r="A133" s="155"/>
      <c r="B133" s="156" t="s">
        <v>413</v>
      </c>
      <c r="C133" s="154" t="s">
        <v>411</v>
      </c>
      <c r="D133" s="154">
        <v>55</v>
      </c>
      <c r="E133" s="146"/>
      <c r="F133" s="146"/>
    </row>
    <row r="134" spans="1:6" x14ac:dyDescent="0.2">
      <c r="A134" s="155"/>
      <c r="B134" s="156" t="s">
        <v>414</v>
      </c>
      <c r="C134" s="154" t="s">
        <v>411</v>
      </c>
      <c r="D134" s="154">
        <v>35</v>
      </c>
      <c r="E134" s="146"/>
      <c r="F134" s="146"/>
    </row>
    <row r="135" spans="1:6" x14ac:dyDescent="0.2">
      <c r="A135" s="155"/>
      <c r="B135" s="156" t="s">
        <v>415</v>
      </c>
      <c r="C135" s="154" t="s">
        <v>411</v>
      </c>
      <c r="D135" s="154">
        <v>15</v>
      </c>
      <c r="E135" s="146"/>
      <c r="F135" s="146"/>
    </row>
    <row r="136" spans="1:6" x14ac:dyDescent="0.2">
      <c r="A136" s="155"/>
      <c r="B136" s="156"/>
      <c r="C136" s="154"/>
      <c r="D136" s="154"/>
      <c r="E136" s="146"/>
      <c r="F136" s="146"/>
    </row>
    <row r="137" spans="1:6" ht="25.5" x14ac:dyDescent="0.2">
      <c r="A137" s="155">
        <f>COUNT($A$7:A136)+1</f>
        <v>10</v>
      </c>
      <c r="B137" s="157" t="s">
        <v>416</v>
      </c>
      <c r="C137" s="154"/>
      <c r="D137" s="154"/>
      <c r="E137" s="146"/>
      <c r="F137" s="146"/>
    </row>
    <row r="138" spans="1:6" x14ac:dyDescent="0.2">
      <c r="A138" s="155"/>
      <c r="B138" s="156" t="s">
        <v>417</v>
      </c>
      <c r="C138" s="154" t="s">
        <v>411</v>
      </c>
      <c r="D138" s="154">
        <v>25</v>
      </c>
      <c r="E138" s="146"/>
      <c r="F138" s="146"/>
    </row>
    <row r="139" spans="1:6" x14ac:dyDescent="0.2">
      <c r="A139" s="155"/>
      <c r="B139" s="156"/>
      <c r="C139" s="154"/>
      <c r="D139" s="154"/>
      <c r="E139" s="146"/>
      <c r="F139" s="146"/>
    </row>
    <row r="140" spans="1:6" x14ac:dyDescent="0.2">
      <c r="A140" s="155">
        <f>COUNT($A$7:A139)+1</f>
        <v>11</v>
      </c>
      <c r="B140" s="156" t="s">
        <v>418</v>
      </c>
      <c r="C140" s="154"/>
      <c r="D140" s="154"/>
      <c r="E140" s="146"/>
      <c r="F140" s="146"/>
    </row>
    <row r="141" spans="1:6" x14ac:dyDescent="0.2">
      <c r="A141" s="155"/>
      <c r="B141" s="156" t="s">
        <v>419</v>
      </c>
      <c r="C141" s="154"/>
      <c r="D141" s="154"/>
      <c r="E141" s="146"/>
      <c r="F141" s="146"/>
    </row>
    <row r="142" spans="1:6" x14ac:dyDescent="0.2">
      <c r="A142" s="155"/>
      <c r="B142" s="156" t="s">
        <v>420</v>
      </c>
      <c r="C142" s="154"/>
      <c r="D142" s="154"/>
      <c r="E142" s="146"/>
      <c r="F142" s="146"/>
    </row>
    <row r="143" spans="1:6" x14ac:dyDescent="0.2">
      <c r="A143" s="155"/>
      <c r="B143" s="156" t="s">
        <v>421</v>
      </c>
      <c r="C143" s="154"/>
      <c r="D143" s="154"/>
      <c r="E143" s="146"/>
      <c r="F143" s="146"/>
    </row>
    <row r="144" spans="1:6" x14ac:dyDescent="0.2">
      <c r="A144" s="155"/>
      <c r="B144" s="156" t="s">
        <v>422</v>
      </c>
      <c r="C144" s="154" t="s">
        <v>411</v>
      </c>
      <c r="D144" s="154">
        <v>25</v>
      </c>
      <c r="E144" s="146"/>
      <c r="F144" s="146"/>
    </row>
    <row r="145" spans="1:6" x14ac:dyDescent="0.2">
      <c r="A145" s="155"/>
      <c r="B145" s="156"/>
      <c r="C145" s="154"/>
      <c r="D145" s="154"/>
      <c r="E145" s="146"/>
      <c r="F145" s="146"/>
    </row>
    <row r="146" spans="1:6" ht="25.5" x14ac:dyDescent="0.2">
      <c r="A146" s="155">
        <f>COUNT($A$7:A145)+1</f>
        <v>12</v>
      </c>
      <c r="B146" s="156" t="s">
        <v>423</v>
      </c>
      <c r="C146" s="154"/>
      <c r="D146" s="154"/>
      <c r="E146" s="146"/>
      <c r="F146" s="146"/>
    </row>
    <row r="147" spans="1:6" x14ac:dyDescent="0.2">
      <c r="A147" s="155"/>
      <c r="B147" s="156" t="s">
        <v>424</v>
      </c>
      <c r="C147" s="154" t="s">
        <v>411</v>
      </c>
      <c r="D147" s="154">
        <v>130</v>
      </c>
      <c r="E147" s="146"/>
      <c r="F147" s="146"/>
    </row>
    <row r="148" spans="1:6" x14ac:dyDescent="0.2">
      <c r="A148" s="155"/>
      <c r="B148" s="156" t="s">
        <v>425</v>
      </c>
      <c r="C148" s="154" t="s">
        <v>411</v>
      </c>
      <c r="D148" s="154">
        <v>85</v>
      </c>
      <c r="E148" s="146"/>
      <c r="F148" s="146"/>
    </row>
    <row r="149" spans="1:6" x14ac:dyDescent="0.2">
      <c r="A149" s="155"/>
      <c r="B149" s="156"/>
      <c r="C149" s="154"/>
      <c r="D149" s="154"/>
      <c r="E149" s="146"/>
      <c r="F149" s="146"/>
    </row>
    <row r="150" spans="1:6" ht="51" x14ac:dyDescent="0.2">
      <c r="A150" s="155">
        <f>COUNT($A$7:A149)+1</f>
        <v>13</v>
      </c>
      <c r="B150" s="157" t="s">
        <v>426</v>
      </c>
      <c r="C150" s="158"/>
      <c r="D150" s="154"/>
      <c r="E150" s="146"/>
      <c r="F150" s="146"/>
    </row>
    <row r="151" spans="1:6" x14ac:dyDescent="0.2">
      <c r="A151" s="142"/>
      <c r="B151" s="157" t="s">
        <v>427</v>
      </c>
      <c r="C151" s="158" t="s">
        <v>411</v>
      </c>
      <c r="D151" s="154">
        <v>90</v>
      </c>
      <c r="E151" s="159"/>
      <c r="F151" s="159"/>
    </row>
    <row r="152" spans="1:6" x14ac:dyDescent="0.2">
      <c r="A152" s="142"/>
      <c r="B152" s="160" t="s">
        <v>428</v>
      </c>
      <c r="C152" s="158"/>
      <c r="D152" s="154"/>
      <c r="E152" s="159"/>
      <c r="F152" s="159"/>
    </row>
    <row r="153" spans="1:6" x14ac:dyDescent="0.2">
      <c r="A153" s="142"/>
      <c r="B153" s="157"/>
      <c r="C153" s="158"/>
      <c r="D153" s="154"/>
      <c r="E153" s="159"/>
      <c r="F153" s="159"/>
    </row>
    <row r="154" spans="1:6" x14ac:dyDescent="0.2">
      <c r="A154" s="155">
        <f>COUNT($A$7:A153)+1</f>
        <v>14</v>
      </c>
      <c r="B154" s="157" t="s">
        <v>429</v>
      </c>
      <c r="C154" s="158" t="s">
        <v>0</v>
      </c>
      <c r="D154" s="154">
        <v>6</v>
      </c>
      <c r="E154" s="159"/>
      <c r="F154" s="159"/>
    </row>
    <row r="155" spans="1:6" x14ac:dyDescent="0.2">
      <c r="A155" s="142"/>
      <c r="B155" s="157"/>
      <c r="C155" s="158"/>
      <c r="D155" s="154"/>
      <c r="E155" s="146"/>
      <c r="F155" s="146"/>
    </row>
    <row r="156" spans="1:6" ht="25.5" x14ac:dyDescent="0.2">
      <c r="A156" s="155">
        <f>COUNT($A$7:A155)+1</f>
        <v>15</v>
      </c>
      <c r="B156" s="157" t="s">
        <v>430</v>
      </c>
      <c r="C156" s="158" t="s">
        <v>431</v>
      </c>
      <c r="D156" s="154">
        <v>1</v>
      </c>
      <c r="E156" s="159"/>
      <c r="F156" s="159"/>
    </row>
    <row r="157" spans="1:6" x14ac:dyDescent="0.2">
      <c r="A157" s="142"/>
      <c r="B157" s="157"/>
      <c r="C157" s="158"/>
      <c r="D157" s="154"/>
      <c r="E157" s="146"/>
      <c r="F157" s="159"/>
    </row>
    <row r="158" spans="1:6" ht="25.5" x14ac:dyDescent="0.2">
      <c r="A158" s="155">
        <f>COUNT($A$7:A157)+1</f>
        <v>16</v>
      </c>
      <c r="B158" s="161" t="s">
        <v>432</v>
      </c>
      <c r="C158" s="158" t="s">
        <v>411</v>
      </c>
      <c r="D158" s="154">
        <v>15</v>
      </c>
      <c r="E158" s="146"/>
      <c r="F158" s="159"/>
    </row>
    <row r="159" spans="1:6" x14ac:dyDescent="0.2">
      <c r="A159" s="142"/>
      <c r="B159" s="162"/>
      <c r="C159" s="158"/>
      <c r="D159" s="154"/>
      <c r="E159" s="146"/>
      <c r="F159" s="159"/>
    </row>
    <row r="160" spans="1:6" ht="38.25" x14ac:dyDescent="0.2">
      <c r="A160" s="155">
        <f>COUNT($A$7:A159)+1</f>
        <v>17</v>
      </c>
      <c r="B160" s="163" t="s">
        <v>433</v>
      </c>
      <c r="C160" s="158" t="s">
        <v>431</v>
      </c>
      <c r="D160" s="154">
        <v>1</v>
      </c>
      <c r="E160" s="159"/>
      <c r="F160" s="159"/>
    </row>
    <row r="161" spans="1:6" x14ac:dyDescent="0.2">
      <c r="A161" s="142"/>
      <c r="B161" s="157"/>
      <c r="C161" s="158"/>
      <c r="D161" s="154"/>
      <c r="E161" s="146"/>
      <c r="F161" s="146"/>
    </row>
    <row r="162" spans="1:6" ht="51" x14ac:dyDescent="0.2">
      <c r="A162" s="155">
        <f>COUNT($A$7:A161)+1</f>
        <v>18</v>
      </c>
      <c r="B162" s="157" t="s">
        <v>434</v>
      </c>
      <c r="C162" s="158" t="s">
        <v>431</v>
      </c>
      <c r="D162" s="154">
        <v>1</v>
      </c>
      <c r="E162" s="159"/>
      <c r="F162" s="159"/>
    </row>
    <row r="163" spans="1:6" x14ac:dyDescent="0.2">
      <c r="A163" s="164"/>
      <c r="B163" s="157"/>
      <c r="C163" s="158"/>
      <c r="D163" s="154"/>
      <c r="E163" s="159"/>
      <c r="F163" s="159"/>
    </row>
    <row r="164" spans="1:6" ht="36" x14ac:dyDescent="0.2">
      <c r="A164" s="155">
        <f>COUNT($A$7:A163)+1</f>
        <v>19</v>
      </c>
      <c r="B164" s="165" t="s">
        <v>435</v>
      </c>
      <c r="C164" s="158" t="s">
        <v>431</v>
      </c>
      <c r="D164" s="154">
        <v>1</v>
      </c>
      <c r="E164" s="159"/>
      <c r="F164" s="159"/>
    </row>
    <row r="165" spans="1:6" x14ac:dyDescent="0.2">
      <c r="A165" s="164"/>
      <c r="B165" s="157"/>
      <c r="C165" s="158"/>
      <c r="D165" s="154"/>
      <c r="E165" s="159"/>
      <c r="F165" s="159"/>
    </row>
    <row r="166" spans="1:6" x14ac:dyDescent="0.2">
      <c r="A166" s="155">
        <f>COUNT($A$7:A165)+1</f>
        <v>20</v>
      </c>
      <c r="B166" s="166" t="s">
        <v>436</v>
      </c>
      <c r="C166" s="158"/>
      <c r="D166" s="154"/>
      <c r="E166" s="159"/>
      <c r="F166" s="159"/>
    </row>
    <row r="167" spans="1:6" x14ac:dyDescent="0.2">
      <c r="A167" s="164"/>
      <c r="B167" s="166" t="s">
        <v>437</v>
      </c>
      <c r="C167" s="158"/>
      <c r="D167" s="154"/>
      <c r="E167" s="159"/>
      <c r="F167" s="159"/>
    </row>
    <row r="168" spans="1:6" x14ac:dyDescent="0.2">
      <c r="A168" s="164"/>
      <c r="B168" s="166" t="s">
        <v>438</v>
      </c>
      <c r="C168" s="158"/>
      <c r="D168" s="154"/>
      <c r="E168" s="159"/>
      <c r="F168" s="159"/>
    </row>
    <row r="169" spans="1:6" x14ac:dyDescent="0.2">
      <c r="A169" s="164"/>
      <c r="B169" s="166" t="s">
        <v>439</v>
      </c>
      <c r="C169" s="167"/>
      <c r="D169" s="168"/>
      <c r="E169" s="159"/>
      <c r="F169" s="159"/>
    </row>
    <row r="170" spans="1:6" x14ac:dyDescent="0.2">
      <c r="A170" s="164"/>
      <c r="B170" s="157"/>
      <c r="C170" s="158" t="s">
        <v>431</v>
      </c>
      <c r="D170" s="154">
        <v>1</v>
      </c>
      <c r="E170" s="169"/>
      <c r="F170" s="159"/>
    </row>
    <row r="171" spans="1:6" x14ac:dyDescent="0.2">
      <c r="A171" s="164"/>
      <c r="B171" s="157"/>
      <c r="C171" s="158"/>
      <c r="D171" s="154"/>
      <c r="E171" s="159"/>
      <c r="F171" s="159"/>
    </row>
    <row r="172" spans="1:6" ht="63.75" x14ac:dyDescent="0.2">
      <c r="A172" s="155">
        <f>COUNT($A$7:A171)+1</f>
        <v>21</v>
      </c>
      <c r="B172" s="161" t="s">
        <v>440</v>
      </c>
      <c r="C172" s="170" t="s">
        <v>0</v>
      </c>
      <c r="D172" s="171">
        <v>150</v>
      </c>
      <c r="E172" s="169"/>
      <c r="F172" s="169"/>
    </row>
    <row r="173" spans="1:6" x14ac:dyDescent="0.2">
      <c r="A173" s="172"/>
      <c r="B173" s="173"/>
      <c r="C173" s="170"/>
      <c r="D173" s="171"/>
      <c r="E173" s="169"/>
      <c r="F173" s="169"/>
    </row>
    <row r="174" spans="1:6" ht="24" x14ac:dyDescent="0.2">
      <c r="A174" s="155">
        <f>COUNT($A$7:A173)+1</f>
        <v>22</v>
      </c>
      <c r="B174" s="174" t="s">
        <v>441</v>
      </c>
      <c r="C174" s="170" t="s">
        <v>431</v>
      </c>
      <c r="D174" s="171">
        <v>1</v>
      </c>
      <c r="E174" s="169"/>
      <c r="F174" s="169"/>
    </row>
    <row r="175" spans="1:6" x14ac:dyDescent="0.2">
      <c r="A175" s="172"/>
      <c r="B175" s="174"/>
      <c r="C175" s="170"/>
      <c r="D175" s="171"/>
      <c r="E175" s="169"/>
      <c r="F175" s="169"/>
    </row>
    <row r="176" spans="1:6" x14ac:dyDescent="0.2">
      <c r="A176" s="155">
        <f>COUNT($A$7:A175)+1</f>
        <v>23</v>
      </c>
      <c r="B176" s="174" t="s">
        <v>442</v>
      </c>
      <c r="C176" s="170" t="s">
        <v>431</v>
      </c>
      <c r="D176" s="171">
        <v>1</v>
      </c>
      <c r="E176" s="169"/>
      <c r="F176" s="169"/>
    </row>
    <row r="177" spans="1:6" x14ac:dyDescent="0.2">
      <c r="A177" s="172"/>
      <c r="B177" s="174"/>
      <c r="C177" s="170"/>
      <c r="D177" s="171"/>
      <c r="E177" s="169"/>
      <c r="F177" s="169"/>
    </row>
    <row r="178" spans="1:6" x14ac:dyDescent="0.2">
      <c r="A178" s="155">
        <f>COUNT($A$7:A177)+1</f>
        <v>24</v>
      </c>
      <c r="B178" s="175" t="s">
        <v>443</v>
      </c>
      <c r="C178" s="170" t="s">
        <v>431</v>
      </c>
      <c r="D178" s="171">
        <v>1</v>
      </c>
      <c r="E178" s="169"/>
      <c r="F178" s="169"/>
    </row>
    <row r="179" spans="1:6" x14ac:dyDescent="0.2">
      <c r="A179" s="172"/>
      <c r="B179" s="173"/>
      <c r="C179" s="170"/>
      <c r="D179" s="171"/>
      <c r="E179" s="169"/>
      <c r="F179" s="169"/>
    </row>
    <row r="180" spans="1:6" ht="25.5" x14ac:dyDescent="0.2">
      <c r="A180" s="155">
        <f>COUNT($A$7:A179)+1</f>
        <v>25</v>
      </c>
      <c r="B180" s="176" t="s">
        <v>444</v>
      </c>
      <c r="C180" s="170"/>
      <c r="D180" s="171"/>
      <c r="E180" s="169"/>
      <c r="F180" s="169"/>
    </row>
    <row r="181" spans="1:6" ht="51" x14ac:dyDescent="0.2">
      <c r="A181" s="172"/>
      <c r="B181" s="176" t="s">
        <v>445</v>
      </c>
      <c r="C181" s="170"/>
      <c r="D181" s="171"/>
      <c r="E181" s="169"/>
      <c r="F181" s="169"/>
    </row>
    <row r="182" spans="1:6" ht="38.25" x14ac:dyDescent="0.2">
      <c r="A182" s="172"/>
      <c r="B182" s="176" t="s">
        <v>446</v>
      </c>
      <c r="C182" s="170"/>
      <c r="D182" s="171"/>
      <c r="E182" s="169"/>
      <c r="F182" s="169"/>
    </row>
    <row r="183" spans="1:6" x14ac:dyDescent="0.2">
      <c r="A183" s="172"/>
      <c r="B183" s="176"/>
      <c r="C183" s="170" t="s">
        <v>431</v>
      </c>
      <c r="D183" s="171">
        <v>1</v>
      </c>
      <c r="E183" s="169"/>
      <c r="F183" s="169"/>
    </row>
    <row r="184" spans="1:6" x14ac:dyDescent="0.2">
      <c r="A184" s="151" t="s">
        <v>317</v>
      </c>
      <c r="B184" s="152" t="s">
        <v>447</v>
      </c>
      <c r="C184" s="149"/>
      <c r="D184" s="149"/>
      <c r="E184" s="150"/>
      <c r="F184" s="150"/>
    </row>
    <row r="185" spans="1:6" x14ac:dyDescent="0.2">
      <c r="A185" s="151" t="s">
        <v>448</v>
      </c>
      <c r="B185" s="152" t="s">
        <v>449</v>
      </c>
      <c r="C185" s="149"/>
      <c r="D185" s="149"/>
      <c r="E185" s="150"/>
      <c r="F185" s="150"/>
    </row>
    <row r="186" spans="1:6" x14ac:dyDescent="0.2">
      <c r="A186" s="142"/>
      <c r="B186" s="153"/>
      <c r="C186" s="154"/>
      <c r="D186" s="154"/>
      <c r="E186" s="146"/>
      <c r="F186" s="146"/>
    </row>
    <row r="187" spans="1:6" ht="76.5" x14ac:dyDescent="0.2">
      <c r="A187" s="155">
        <f>COUNT(#REF!)+1</f>
        <v>1</v>
      </c>
      <c r="B187" s="157" t="s">
        <v>450</v>
      </c>
      <c r="C187" s="154"/>
      <c r="D187" s="154"/>
      <c r="E187" s="146"/>
      <c r="F187" s="146"/>
    </row>
    <row r="188" spans="1:6" x14ac:dyDescent="0.2">
      <c r="A188" s="155"/>
      <c r="B188" s="156" t="s">
        <v>451</v>
      </c>
      <c r="C188" s="154"/>
      <c r="D188" s="154"/>
      <c r="E188" s="146"/>
      <c r="F188" s="146"/>
    </row>
    <row r="189" spans="1:6" x14ac:dyDescent="0.2">
      <c r="A189" s="155"/>
      <c r="B189" s="156" t="s">
        <v>452</v>
      </c>
      <c r="C189" s="154"/>
      <c r="D189" s="154"/>
      <c r="E189" s="146"/>
      <c r="F189" s="146"/>
    </row>
    <row r="190" spans="1:6" x14ac:dyDescent="0.2">
      <c r="A190" s="155"/>
      <c r="B190" s="157" t="s">
        <v>453</v>
      </c>
      <c r="C190" s="154"/>
      <c r="D190" s="154"/>
      <c r="E190" s="146"/>
      <c r="F190" s="146"/>
    </row>
    <row r="191" spans="1:6" x14ac:dyDescent="0.2">
      <c r="A191" s="155"/>
      <c r="B191" s="156" t="s">
        <v>454</v>
      </c>
      <c r="C191" s="154"/>
      <c r="D191" s="154"/>
      <c r="E191" s="146"/>
      <c r="F191" s="146"/>
    </row>
    <row r="192" spans="1:6" x14ac:dyDescent="0.2">
      <c r="A192" s="155"/>
      <c r="B192" s="156" t="s">
        <v>455</v>
      </c>
      <c r="C192" s="154"/>
      <c r="D192" s="154"/>
      <c r="E192" s="146"/>
      <c r="F192" s="146"/>
    </row>
    <row r="193" spans="1:6" x14ac:dyDescent="0.2">
      <c r="A193" s="155"/>
      <c r="B193" s="157" t="s">
        <v>456</v>
      </c>
      <c r="C193" s="154"/>
      <c r="D193" s="154"/>
      <c r="E193" s="146"/>
      <c r="F193" s="146"/>
    </row>
    <row r="194" spans="1:6" x14ac:dyDescent="0.2">
      <c r="A194" s="155"/>
      <c r="B194" s="156" t="s">
        <v>457</v>
      </c>
      <c r="C194" s="154"/>
      <c r="D194" s="154"/>
      <c r="E194" s="146"/>
      <c r="F194" s="146"/>
    </row>
    <row r="195" spans="1:6" x14ac:dyDescent="0.2">
      <c r="A195" s="155"/>
      <c r="B195" s="156" t="s">
        <v>458</v>
      </c>
      <c r="C195" s="154"/>
      <c r="D195" s="154"/>
      <c r="E195" s="146"/>
      <c r="F195" s="146"/>
    </row>
    <row r="196" spans="1:6" x14ac:dyDescent="0.2">
      <c r="A196" s="155"/>
      <c r="B196" s="157" t="s">
        <v>459</v>
      </c>
      <c r="C196" s="154"/>
      <c r="D196" s="154"/>
      <c r="E196" s="146"/>
      <c r="F196" s="146"/>
    </row>
    <row r="197" spans="1:6" x14ac:dyDescent="0.2">
      <c r="A197" s="155"/>
      <c r="B197" s="156" t="s">
        <v>460</v>
      </c>
      <c r="C197" s="154"/>
      <c r="D197" s="154"/>
      <c r="E197" s="146"/>
      <c r="F197" s="146"/>
    </row>
    <row r="198" spans="1:6" x14ac:dyDescent="0.2">
      <c r="A198" s="155"/>
      <c r="B198" s="156" t="s">
        <v>461</v>
      </c>
      <c r="C198" s="154"/>
      <c r="D198" s="154"/>
      <c r="E198" s="146"/>
      <c r="F198" s="146"/>
    </row>
    <row r="199" spans="1:6" x14ac:dyDescent="0.2">
      <c r="A199" s="155"/>
      <c r="B199" s="157" t="s">
        <v>342</v>
      </c>
      <c r="C199" s="154"/>
      <c r="D199" s="154"/>
      <c r="E199" s="146"/>
      <c r="F199" s="146"/>
    </row>
    <row r="200" spans="1:6" x14ac:dyDescent="0.2">
      <c r="A200" s="155"/>
      <c r="B200" s="156" t="s">
        <v>462</v>
      </c>
      <c r="C200" s="154"/>
      <c r="D200" s="154"/>
      <c r="E200" s="146"/>
      <c r="F200" s="146"/>
    </row>
    <row r="201" spans="1:6" x14ac:dyDescent="0.2">
      <c r="A201" s="155"/>
      <c r="B201" s="156" t="s">
        <v>463</v>
      </c>
      <c r="C201" s="154"/>
      <c r="D201" s="154"/>
      <c r="E201" s="146"/>
      <c r="F201" s="146"/>
    </row>
    <row r="202" spans="1:6" x14ac:dyDescent="0.2">
      <c r="A202" s="155"/>
      <c r="B202" s="157" t="s">
        <v>464</v>
      </c>
      <c r="C202" s="154"/>
      <c r="D202" s="154"/>
      <c r="E202" s="146"/>
      <c r="F202" s="146"/>
    </row>
    <row r="203" spans="1:6" x14ac:dyDescent="0.2">
      <c r="A203" s="155"/>
      <c r="B203" s="156" t="s">
        <v>465</v>
      </c>
      <c r="C203" s="154"/>
      <c r="D203" s="154"/>
      <c r="E203" s="146"/>
      <c r="F203" s="146"/>
    </row>
    <row r="204" spans="1:6" x14ac:dyDescent="0.2">
      <c r="A204" s="155"/>
      <c r="B204" s="156" t="s">
        <v>466</v>
      </c>
      <c r="C204" s="154"/>
      <c r="D204" s="154"/>
      <c r="E204" s="146"/>
      <c r="F204" s="146"/>
    </row>
    <row r="205" spans="1:6" x14ac:dyDescent="0.2">
      <c r="A205" s="155"/>
      <c r="B205" s="157" t="s">
        <v>467</v>
      </c>
      <c r="C205" s="154"/>
      <c r="D205" s="154"/>
      <c r="E205" s="146"/>
      <c r="F205" s="146"/>
    </row>
    <row r="206" spans="1:6" x14ac:dyDescent="0.2">
      <c r="A206" s="155"/>
      <c r="B206" s="156" t="s">
        <v>468</v>
      </c>
      <c r="C206" s="154"/>
      <c r="D206" s="154"/>
      <c r="E206" s="146"/>
      <c r="F206" s="146"/>
    </row>
    <row r="207" spans="1:6" x14ac:dyDescent="0.2">
      <c r="A207" s="155"/>
      <c r="B207" s="156" t="s">
        <v>349</v>
      </c>
      <c r="C207" s="154"/>
      <c r="D207" s="154"/>
      <c r="E207" s="146"/>
      <c r="F207" s="146"/>
    </row>
    <row r="208" spans="1:6" x14ac:dyDescent="0.2">
      <c r="A208" s="155"/>
      <c r="B208" s="157" t="s">
        <v>469</v>
      </c>
      <c r="C208" s="154"/>
      <c r="D208" s="154"/>
      <c r="E208" s="146"/>
      <c r="F208" s="146"/>
    </row>
    <row r="209" spans="1:6" x14ac:dyDescent="0.2">
      <c r="A209" s="155"/>
      <c r="B209" s="156" t="s">
        <v>352</v>
      </c>
      <c r="C209" s="154"/>
      <c r="D209" s="154"/>
      <c r="E209" s="146"/>
      <c r="F209" s="146"/>
    </row>
    <row r="210" spans="1:6" x14ac:dyDescent="0.2">
      <c r="A210" s="155"/>
      <c r="B210" s="156" t="s">
        <v>353</v>
      </c>
      <c r="C210" s="154"/>
      <c r="D210" s="154"/>
      <c r="E210" s="146"/>
      <c r="F210" s="146"/>
    </row>
    <row r="211" spans="1:6" x14ac:dyDescent="0.2">
      <c r="A211" s="155"/>
      <c r="B211" s="157" t="s">
        <v>470</v>
      </c>
      <c r="C211" s="154" t="s">
        <v>1</v>
      </c>
      <c r="D211" s="154">
        <v>1</v>
      </c>
      <c r="E211" s="146"/>
      <c r="F211" s="146"/>
    </row>
    <row r="212" spans="1:6" x14ac:dyDescent="0.2">
      <c r="A212" s="155"/>
      <c r="B212" s="156"/>
      <c r="C212" s="154"/>
      <c r="D212" s="154"/>
      <c r="E212" s="146"/>
      <c r="F212" s="146"/>
    </row>
    <row r="213" spans="1:6" x14ac:dyDescent="0.2">
      <c r="A213" s="155"/>
      <c r="B213" s="156"/>
      <c r="C213" s="154"/>
      <c r="D213" s="154"/>
      <c r="E213" s="146"/>
      <c r="F213" s="146"/>
    </row>
    <row r="214" spans="1:6" ht="76.5" x14ac:dyDescent="0.2">
      <c r="A214" s="155">
        <f>COUNT($A$186:A213)+1</f>
        <v>2</v>
      </c>
      <c r="B214" s="157" t="s">
        <v>386</v>
      </c>
      <c r="C214" s="154"/>
      <c r="D214" s="154"/>
      <c r="E214" s="146"/>
      <c r="F214" s="146"/>
    </row>
    <row r="215" spans="1:6" ht="15.75" x14ac:dyDescent="0.2">
      <c r="A215" s="155"/>
      <c r="B215" s="156" t="s">
        <v>387</v>
      </c>
      <c r="C215" s="154"/>
      <c r="D215" s="154"/>
      <c r="E215" s="146"/>
      <c r="F215" s="146"/>
    </row>
    <row r="216" spans="1:6" ht="15.75" x14ac:dyDescent="0.2">
      <c r="A216" s="155"/>
      <c r="B216" s="156" t="s">
        <v>388</v>
      </c>
      <c r="C216" s="154"/>
      <c r="D216" s="154"/>
      <c r="E216" s="146"/>
      <c r="F216" s="146"/>
    </row>
    <row r="217" spans="1:6" x14ac:dyDescent="0.2">
      <c r="A217" s="155"/>
      <c r="B217" s="157" t="s">
        <v>371</v>
      </c>
      <c r="C217" s="154"/>
      <c r="D217" s="154"/>
      <c r="E217" s="146"/>
      <c r="F217" s="146"/>
    </row>
    <row r="218" spans="1:6" x14ac:dyDescent="0.2">
      <c r="A218" s="155"/>
      <c r="B218" s="156" t="s">
        <v>389</v>
      </c>
      <c r="C218" s="154"/>
      <c r="D218" s="154"/>
      <c r="E218" s="146"/>
      <c r="F218" s="146"/>
    </row>
    <row r="219" spans="1:6" x14ac:dyDescent="0.2">
      <c r="A219" s="155"/>
      <c r="B219" s="156" t="s">
        <v>390</v>
      </c>
      <c r="C219" s="154"/>
      <c r="D219" s="154"/>
      <c r="E219" s="146"/>
      <c r="F219" s="146"/>
    </row>
    <row r="220" spans="1:6" x14ac:dyDescent="0.2">
      <c r="A220" s="155"/>
      <c r="B220" s="157" t="s">
        <v>391</v>
      </c>
      <c r="C220" s="154"/>
      <c r="D220" s="154"/>
      <c r="E220" s="146"/>
      <c r="F220" s="146"/>
    </row>
    <row r="221" spans="1:6" x14ac:dyDescent="0.2">
      <c r="A221" s="155"/>
      <c r="B221" s="156" t="s">
        <v>392</v>
      </c>
      <c r="C221" s="154"/>
      <c r="D221" s="154"/>
      <c r="E221" s="146"/>
      <c r="F221" s="146"/>
    </row>
    <row r="222" spans="1:6" x14ac:dyDescent="0.2">
      <c r="A222" s="155"/>
      <c r="B222" s="156" t="s">
        <v>393</v>
      </c>
      <c r="C222" s="154"/>
      <c r="D222" s="154"/>
      <c r="E222" s="146"/>
      <c r="F222" s="146"/>
    </row>
    <row r="223" spans="1:6" x14ac:dyDescent="0.2">
      <c r="A223" s="155"/>
      <c r="B223" s="157" t="s">
        <v>364</v>
      </c>
      <c r="C223" s="154"/>
      <c r="D223" s="154"/>
      <c r="E223" s="146"/>
      <c r="F223" s="146"/>
    </row>
    <row r="224" spans="1:6" x14ac:dyDescent="0.2">
      <c r="A224" s="155"/>
      <c r="B224" s="156" t="s">
        <v>377</v>
      </c>
      <c r="C224" s="154"/>
      <c r="D224" s="154"/>
      <c r="E224" s="146"/>
      <c r="F224" s="146"/>
    </row>
    <row r="225" spans="1:6" x14ac:dyDescent="0.2">
      <c r="A225" s="155"/>
      <c r="B225" s="156" t="s">
        <v>366</v>
      </c>
      <c r="C225" s="154"/>
      <c r="D225" s="154"/>
      <c r="E225" s="146"/>
      <c r="F225" s="146"/>
    </row>
    <row r="226" spans="1:6" x14ac:dyDescent="0.2">
      <c r="A226" s="155"/>
      <c r="B226" s="157" t="s">
        <v>394</v>
      </c>
      <c r="C226" s="154"/>
      <c r="D226" s="154"/>
      <c r="E226" s="146"/>
      <c r="F226" s="146"/>
    </row>
    <row r="227" spans="1:6" x14ac:dyDescent="0.2">
      <c r="A227" s="155"/>
      <c r="B227" s="156" t="s">
        <v>395</v>
      </c>
      <c r="C227" s="154" t="s">
        <v>1</v>
      </c>
      <c r="D227" s="154">
        <v>1</v>
      </c>
      <c r="E227" s="146"/>
      <c r="F227" s="146"/>
    </row>
    <row r="228" spans="1:6" x14ac:dyDescent="0.2">
      <c r="A228" s="155"/>
      <c r="B228" s="156"/>
      <c r="C228" s="154"/>
      <c r="D228" s="154"/>
      <c r="E228" s="146"/>
      <c r="F228" s="146"/>
    </row>
    <row r="229" spans="1:6" x14ac:dyDescent="0.2">
      <c r="A229" s="155"/>
      <c r="B229" s="157"/>
      <c r="C229" s="154"/>
      <c r="D229" s="154"/>
      <c r="E229" s="146"/>
      <c r="F229" s="146"/>
    </row>
    <row r="230" spans="1:6" ht="76.5" x14ac:dyDescent="0.2">
      <c r="A230" s="155">
        <f>COUNT($A$186:A229)+1</f>
        <v>3</v>
      </c>
      <c r="B230" s="156" t="s">
        <v>386</v>
      </c>
      <c r="C230" s="154"/>
      <c r="D230" s="154"/>
      <c r="E230" s="146"/>
      <c r="F230" s="146"/>
    </row>
    <row r="231" spans="1:6" ht="15.75" x14ac:dyDescent="0.2">
      <c r="A231" s="155"/>
      <c r="B231" s="156" t="s">
        <v>396</v>
      </c>
      <c r="C231" s="154"/>
      <c r="D231" s="154"/>
      <c r="E231" s="146"/>
      <c r="F231" s="146"/>
    </row>
    <row r="232" spans="1:6" ht="15.75" x14ac:dyDescent="0.2">
      <c r="A232" s="155"/>
      <c r="B232" s="157" t="s">
        <v>397</v>
      </c>
      <c r="C232" s="154"/>
      <c r="D232" s="154"/>
      <c r="E232" s="146"/>
      <c r="F232" s="146"/>
    </row>
    <row r="233" spans="1:6" x14ac:dyDescent="0.2">
      <c r="A233" s="155"/>
      <c r="B233" s="156" t="s">
        <v>371</v>
      </c>
      <c r="C233" s="154"/>
      <c r="D233" s="154"/>
      <c r="E233" s="146"/>
      <c r="F233" s="146"/>
    </row>
    <row r="234" spans="1:6" x14ac:dyDescent="0.2">
      <c r="A234" s="155"/>
      <c r="B234" s="156" t="s">
        <v>389</v>
      </c>
      <c r="C234" s="154"/>
      <c r="D234" s="154"/>
      <c r="E234" s="146"/>
      <c r="F234" s="146"/>
    </row>
    <row r="235" spans="1:6" x14ac:dyDescent="0.2">
      <c r="A235" s="155"/>
      <c r="B235" s="157" t="s">
        <v>390</v>
      </c>
      <c r="C235" s="154"/>
      <c r="D235" s="154"/>
      <c r="E235" s="146"/>
      <c r="F235" s="146"/>
    </row>
    <row r="236" spans="1:6" x14ac:dyDescent="0.2">
      <c r="A236" s="155"/>
      <c r="B236" s="156" t="s">
        <v>391</v>
      </c>
      <c r="C236" s="154"/>
      <c r="D236" s="154"/>
      <c r="E236" s="146"/>
      <c r="F236" s="146"/>
    </row>
    <row r="237" spans="1:6" x14ac:dyDescent="0.2">
      <c r="A237" s="155"/>
      <c r="B237" s="156" t="s">
        <v>398</v>
      </c>
      <c r="C237" s="154"/>
      <c r="D237" s="154"/>
      <c r="E237" s="146"/>
      <c r="F237" s="146"/>
    </row>
    <row r="238" spans="1:6" x14ac:dyDescent="0.2">
      <c r="A238" s="155"/>
      <c r="B238" s="157" t="s">
        <v>399</v>
      </c>
      <c r="C238" s="154"/>
      <c r="D238" s="154"/>
      <c r="E238" s="146"/>
      <c r="F238" s="146"/>
    </row>
    <row r="239" spans="1:6" x14ac:dyDescent="0.2">
      <c r="A239" s="155"/>
      <c r="B239" s="156" t="s">
        <v>364</v>
      </c>
      <c r="C239" s="154"/>
      <c r="D239" s="154"/>
      <c r="E239" s="146"/>
      <c r="F239" s="146"/>
    </row>
    <row r="240" spans="1:6" x14ac:dyDescent="0.2">
      <c r="A240" s="155"/>
      <c r="B240" s="156" t="s">
        <v>377</v>
      </c>
      <c r="C240" s="154"/>
      <c r="D240" s="154"/>
      <c r="E240" s="146"/>
      <c r="F240" s="146"/>
    </row>
    <row r="241" spans="1:6" x14ac:dyDescent="0.2">
      <c r="A241" s="155"/>
      <c r="B241" s="157" t="s">
        <v>366</v>
      </c>
      <c r="C241" s="154"/>
      <c r="D241" s="154"/>
      <c r="E241" s="146"/>
      <c r="F241" s="146"/>
    </row>
    <row r="242" spans="1:6" x14ac:dyDescent="0.2">
      <c r="A242" s="155"/>
      <c r="B242" s="156" t="s">
        <v>353</v>
      </c>
      <c r="C242" s="154"/>
      <c r="D242" s="154"/>
      <c r="E242" s="146"/>
      <c r="F242" s="146"/>
    </row>
    <row r="243" spans="1:6" x14ac:dyDescent="0.2">
      <c r="A243" s="155"/>
      <c r="B243" s="156" t="s">
        <v>400</v>
      </c>
      <c r="C243" s="154" t="s">
        <v>1</v>
      </c>
      <c r="D243" s="154">
        <v>1</v>
      </c>
      <c r="E243" s="146"/>
      <c r="F243" s="146"/>
    </row>
    <row r="244" spans="1:6" x14ac:dyDescent="0.2">
      <c r="A244" s="155"/>
      <c r="B244" s="157"/>
      <c r="C244" s="154"/>
      <c r="D244" s="154"/>
      <c r="E244" s="146"/>
      <c r="F244" s="146"/>
    </row>
    <row r="245" spans="1:6" x14ac:dyDescent="0.2">
      <c r="A245" s="155"/>
      <c r="B245" s="156"/>
      <c r="C245" s="154"/>
      <c r="D245" s="154"/>
      <c r="E245" s="146"/>
      <c r="F245" s="146"/>
    </row>
    <row r="246" spans="1:6" ht="38.25" x14ac:dyDescent="0.2">
      <c r="A246" s="155">
        <f>COUNT($A$186:A245)+1</f>
        <v>4</v>
      </c>
      <c r="B246" s="156" t="s">
        <v>471</v>
      </c>
      <c r="C246" s="154"/>
      <c r="D246" s="154"/>
      <c r="E246" s="146"/>
      <c r="F246" s="146"/>
    </row>
    <row r="247" spans="1:6" x14ac:dyDescent="0.2">
      <c r="A247" s="155"/>
      <c r="B247" s="156" t="s">
        <v>357</v>
      </c>
      <c r="C247" s="154"/>
      <c r="D247" s="154"/>
      <c r="E247" s="146"/>
      <c r="F247" s="146"/>
    </row>
    <row r="248" spans="1:6" x14ac:dyDescent="0.2">
      <c r="A248" s="155"/>
      <c r="B248" s="156" t="s">
        <v>358</v>
      </c>
      <c r="C248" s="154"/>
      <c r="D248" s="154"/>
      <c r="E248" s="146"/>
      <c r="F248" s="146"/>
    </row>
    <row r="249" spans="1:6" x14ac:dyDescent="0.2">
      <c r="A249" s="155"/>
      <c r="B249" s="156" t="s">
        <v>359</v>
      </c>
      <c r="C249" s="154"/>
      <c r="D249" s="154"/>
      <c r="E249" s="146"/>
      <c r="F249" s="146"/>
    </row>
    <row r="250" spans="1:6" x14ac:dyDescent="0.2">
      <c r="A250" s="155"/>
      <c r="B250" s="156" t="s">
        <v>360</v>
      </c>
      <c r="C250" s="154"/>
      <c r="D250" s="154"/>
      <c r="E250" s="146"/>
      <c r="F250" s="146"/>
    </row>
    <row r="251" spans="1:6" x14ac:dyDescent="0.2">
      <c r="A251" s="155"/>
      <c r="B251" s="156" t="s">
        <v>361</v>
      </c>
      <c r="C251" s="154"/>
      <c r="D251" s="154"/>
      <c r="E251" s="146"/>
      <c r="F251" s="146"/>
    </row>
    <row r="252" spans="1:6" x14ac:dyDescent="0.2">
      <c r="A252" s="155"/>
      <c r="B252" s="156" t="s">
        <v>362</v>
      </c>
      <c r="C252" s="154"/>
      <c r="D252" s="154"/>
      <c r="E252" s="146"/>
      <c r="F252" s="146"/>
    </row>
    <row r="253" spans="1:6" x14ac:dyDescent="0.2">
      <c r="A253" s="155"/>
      <c r="B253" s="156" t="s">
        <v>363</v>
      </c>
      <c r="C253" s="154"/>
      <c r="D253" s="154"/>
      <c r="E253" s="146"/>
      <c r="F253" s="146"/>
    </row>
    <row r="254" spans="1:6" x14ac:dyDescent="0.2">
      <c r="A254" s="155"/>
      <c r="B254" s="156" t="s">
        <v>364</v>
      </c>
      <c r="C254" s="154"/>
      <c r="D254" s="154"/>
      <c r="E254" s="146"/>
      <c r="F254" s="146"/>
    </row>
    <row r="255" spans="1:6" x14ac:dyDescent="0.2">
      <c r="A255" s="155"/>
      <c r="B255" s="156" t="s">
        <v>365</v>
      </c>
      <c r="C255" s="154"/>
      <c r="D255" s="154"/>
      <c r="E255" s="146"/>
      <c r="F255" s="146"/>
    </row>
    <row r="256" spans="1:6" x14ac:dyDescent="0.2">
      <c r="A256" s="155"/>
      <c r="B256" s="156" t="s">
        <v>366</v>
      </c>
      <c r="C256" s="154"/>
      <c r="D256" s="154"/>
      <c r="E256" s="146"/>
      <c r="F256" s="146"/>
    </row>
    <row r="257" spans="1:6" x14ac:dyDescent="0.2">
      <c r="A257" s="155"/>
      <c r="B257" s="156" t="s">
        <v>353</v>
      </c>
      <c r="C257" s="154"/>
      <c r="D257" s="154"/>
      <c r="E257" s="146"/>
      <c r="F257" s="146"/>
    </row>
    <row r="258" spans="1:6" x14ac:dyDescent="0.2">
      <c r="A258" s="155"/>
      <c r="B258" s="156" t="s">
        <v>472</v>
      </c>
      <c r="C258" s="154" t="s">
        <v>1</v>
      </c>
      <c r="D258" s="154">
        <v>1</v>
      </c>
      <c r="E258" s="146"/>
      <c r="F258" s="146"/>
    </row>
    <row r="259" spans="1:6" x14ac:dyDescent="0.2">
      <c r="A259" s="155"/>
      <c r="B259" s="156"/>
      <c r="C259" s="154"/>
      <c r="D259" s="154"/>
      <c r="E259" s="146"/>
      <c r="F259" s="146"/>
    </row>
    <row r="260" spans="1:6" x14ac:dyDescent="0.2">
      <c r="A260" s="155"/>
      <c r="B260" s="156"/>
      <c r="C260" s="154"/>
      <c r="D260" s="154"/>
      <c r="E260" s="146"/>
      <c r="F260" s="146"/>
    </row>
    <row r="261" spans="1:6" ht="76.5" x14ac:dyDescent="0.2">
      <c r="A261" s="155">
        <f>COUNT($A$186:A260)+1</f>
        <v>5</v>
      </c>
      <c r="B261" s="156" t="s">
        <v>368</v>
      </c>
      <c r="C261" s="154"/>
      <c r="D261" s="154"/>
      <c r="E261" s="146"/>
      <c r="F261" s="146"/>
    </row>
    <row r="262" spans="1:6" ht="15.75" x14ac:dyDescent="0.2">
      <c r="A262" s="155"/>
      <c r="B262" s="156" t="s">
        <v>473</v>
      </c>
      <c r="C262" s="154"/>
      <c r="D262" s="154"/>
      <c r="E262" s="146"/>
      <c r="F262" s="146"/>
    </row>
    <row r="263" spans="1:6" ht="15.75" x14ac:dyDescent="0.2">
      <c r="A263" s="155"/>
      <c r="B263" s="156" t="s">
        <v>474</v>
      </c>
      <c r="C263" s="154"/>
      <c r="D263" s="154"/>
      <c r="E263" s="146"/>
      <c r="F263" s="146"/>
    </row>
    <row r="264" spans="1:6" x14ac:dyDescent="0.2">
      <c r="A264" s="155"/>
      <c r="B264" s="156" t="s">
        <v>371</v>
      </c>
      <c r="C264" s="154"/>
      <c r="D264" s="154"/>
      <c r="E264" s="146"/>
      <c r="F264" s="146"/>
    </row>
    <row r="265" spans="1:6" x14ac:dyDescent="0.2">
      <c r="A265" s="155"/>
      <c r="B265" s="156" t="s">
        <v>475</v>
      </c>
      <c r="C265" s="154"/>
      <c r="D265" s="154"/>
      <c r="E265" s="146"/>
      <c r="F265" s="146"/>
    </row>
    <row r="266" spans="1:6" x14ac:dyDescent="0.2">
      <c r="A266" s="155"/>
      <c r="B266" s="156" t="s">
        <v>476</v>
      </c>
      <c r="C266" s="154"/>
      <c r="D266" s="154"/>
      <c r="E266" s="146"/>
      <c r="F266" s="146"/>
    </row>
    <row r="267" spans="1:6" x14ac:dyDescent="0.2">
      <c r="A267" s="155"/>
      <c r="B267" s="156" t="s">
        <v>477</v>
      </c>
      <c r="C267" s="154"/>
      <c r="D267" s="154"/>
      <c r="E267" s="146"/>
      <c r="F267" s="146"/>
    </row>
    <row r="268" spans="1:6" x14ac:dyDescent="0.2">
      <c r="A268" s="155"/>
      <c r="B268" s="156" t="s">
        <v>383</v>
      </c>
      <c r="C268" s="154"/>
      <c r="D268" s="154"/>
      <c r="E268" s="146"/>
      <c r="F268" s="146"/>
    </row>
    <row r="269" spans="1:6" x14ac:dyDescent="0.2">
      <c r="A269" s="155"/>
      <c r="B269" s="156" t="s">
        <v>478</v>
      </c>
      <c r="C269" s="154"/>
      <c r="D269" s="154"/>
      <c r="E269" s="146"/>
      <c r="F269" s="146"/>
    </row>
    <row r="270" spans="1:6" x14ac:dyDescent="0.2">
      <c r="A270" s="155"/>
      <c r="B270" s="156" t="s">
        <v>364</v>
      </c>
      <c r="C270" s="154"/>
      <c r="D270" s="154"/>
      <c r="E270" s="146"/>
      <c r="F270" s="146"/>
    </row>
    <row r="271" spans="1:6" x14ac:dyDescent="0.2">
      <c r="A271" s="155"/>
      <c r="B271" s="156" t="s">
        <v>377</v>
      </c>
      <c r="C271" s="154"/>
      <c r="D271" s="154"/>
      <c r="E271" s="146"/>
      <c r="F271" s="146"/>
    </row>
    <row r="272" spans="1:6" x14ac:dyDescent="0.2">
      <c r="A272" s="155"/>
      <c r="B272" s="156" t="s">
        <v>366</v>
      </c>
      <c r="C272" s="154"/>
      <c r="D272" s="154"/>
      <c r="E272" s="146"/>
      <c r="F272" s="146"/>
    </row>
    <row r="273" spans="1:6" x14ac:dyDescent="0.2">
      <c r="A273" s="155"/>
      <c r="B273" s="156" t="s">
        <v>353</v>
      </c>
      <c r="C273" s="154"/>
      <c r="D273" s="154"/>
      <c r="E273" s="146"/>
      <c r="F273" s="146"/>
    </row>
    <row r="274" spans="1:6" x14ac:dyDescent="0.2">
      <c r="A274" s="155"/>
      <c r="B274" s="156" t="s">
        <v>479</v>
      </c>
      <c r="C274" s="154" t="s">
        <v>1</v>
      </c>
      <c r="D274" s="154">
        <v>1</v>
      </c>
      <c r="E274" s="146"/>
      <c r="F274" s="146"/>
    </row>
    <row r="275" spans="1:6" x14ac:dyDescent="0.2">
      <c r="A275" s="155"/>
      <c r="B275" s="156"/>
      <c r="C275" s="154"/>
      <c r="D275" s="154"/>
      <c r="E275" s="146"/>
      <c r="F275" s="146"/>
    </row>
    <row r="276" spans="1:6" x14ac:dyDescent="0.2">
      <c r="A276" s="155"/>
      <c r="B276" s="156"/>
      <c r="C276" s="154"/>
      <c r="D276" s="154"/>
      <c r="E276" s="146"/>
      <c r="F276" s="146"/>
    </row>
    <row r="277" spans="1:6" ht="76.5" x14ac:dyDescent="0.2">
      <c r="A277" s="155">
        <f>COUNT($A$186:A276)+1</f>
        <v>6</v>
      </c>
      <c r="B277" s="156" t="s">
        <v>368</v>
      </c>
      <c r="C277" s="154"/>
      <c r="D277" s="154"/>
      <c r="E277" s="146"/>
      <c r="F277" s="146"/>
    </row>
    <row r="278" spans="1:6" ht="15.75" x14ac:dyDescent="0.2">
      <c r="A278" s="155"/>
      <c r="B278" s="156" t="s">
        <v>480</v>
      </c>
      <c r="C278" s="154"/>
      <c r="D278" s="154"/>
      <c r="E278" s="146"/>
      <c r="F278" s="146"/>
    </row>
    <row r="279" spans="1:6" ht="15.75" x14ac:dyDescent="0.2">
      <c r="A279" s="155"/>
      <c r="B279" s="156" t="s">
        <v>481</v>
      </c>
      <c r="C279" s="154"/>
      <c r="D279" s="154"/>
      <c r="E279" s="146"/>
      <c r="F279" s="146"/>
    </row>
    <row r="280" spans="1:6" x14ac:dyDescent="0.2">
      <c r="A280" s="155"/>
      <c r="B280" s="156" t="s">
        <v>371</v>
      </c>
      <c r="C280" s="154"/>
      <c r="D280" s="154"/>
      <c r="E280" s="146"/>
      <c r="F280" s="146"/>
    </row>
    <row r="281" spans="1:6" x14ac:dyDescent="0.2">
      <c r="A281" s="155"/>
      <c r="B281" s="156" t="s">
        <v>372</v>
      </c>
      <c r="C281" s="154"/>
      <c r="D281" s="154"/>
      <c r="E281" s="146"/>
      <c r="F281" s="146"/>
    </row>
    <row r="282" spans="1:6" x14ac:dyDescent="0.2">
      <c r="A282" s="155"/>
      <c r="B282" s="156" t="s">
        <v>373</v>
      </c>
      <c r="C282" s="154"/>
      <c r="D282" s="154"/>
      <c r="E282" s="146"/>
      <c r="F282" s="146"/>
    </row>
    <row r="283" spans="1:6" x14ac:dyDescent="0.2">
      <c r="A283" s="155"/>
      <c r="B283" s="156" t="s">
        <v>374</v>
      </c>
      <c r="C283" s="154"/>
      <c r="D283" s="154"/>
      <c r="E283" s="146"/>
      <c r="F283" s="146"/>
    </row>
    <row r="284" spans="1:6" x14ac:dyDescent="0.2">
      <c r="A284" s="155"/>
      <c r="B284" s="156" t="s">
        <v>375</v>
      </c>
      <c r="C284" s="154"/>
      <c r="D284" s="154"/>
      <c r="E284" s="146"/>
      <c r="F284" s="146"/>
    </row>
    <row r="285" spans="1:6" x14ac:dyDescent="0.2">
      <c r="A285" s="155"/>
      <c r="B285" s="156" t="s">
        <v>376</v>
      </c>
      <c r="C285" s="154"/>
      <c r="D285" s="154"/>
      <c r="E285" s="146"/>
      <c r="F285" s="146"/>
    </row>
    <row r="286" spans="1:6" x14ac:dyDescent="0.2">
      <c r="A286" s="155"/>
      <c r="B286" s="156" t="s">
        <v>364</v>
      </c>
      <c r="C286" s="154"/>
      <c r="D286" s="154"/>
      <c r="E286" s="146"/>
      <c r="F286" s="146"/>
    </row>
    <row r="287" spans="1:6" x14ac:dyDescent="0.2">
      <c r="A287" s="155"/>
      <c r="B287" s="156" t="s">
        <v>377</v>
      </c>
      <c r="C287" s="154"/>
      <c r="D287" s="154"/>
      <c r="E287" s="146"/>
      <c r="F287" s="146"/>
    </row>
    <row r="288" spans="1:6" x14ac:dyDescent="0.2">
      <c r="A288" s="155"/>
      <c r="B288" s="156" t="s">
        <v>366</v>
      </c>
      <c r="C288" s="154"/>
      <c r="D288" s="154"/>
      <c r="E288" s="146"/>
      <c r="F288" s="146"/>
    </row>
    <row r="289" spans="1:6" x14ac:dyDescent="0.2">
      <c r="A289" s="155"/>
      <c r="B289" s="156" t="s">
        <v>353</v>
      </c>
      <c r="C289" s="154"/>
      <c r="D289" s="154"/>
      <c r="E289" s="146"/>
      <c r="F289" s="146"/>
    </row>
    <row r="290" spans="1:6" x14ac:dyDescent="0.2">
      <c r="A290" s="155"/>
      <c r="B290" s="156" t="s">
        <v>482</v>
      </c>
      <c r="C290" s="154" t="s">
        <v>1</v>
      </c>
      <c r="D290" s="154">
        <v>1</v>
      </c>
      <c r="E290" s="146"/>
      <c r="F290" s="146"/>
    </row>
    <row r="291" spans="1:6" x14ac:dyDescent="0.2">
      <c r="A291" s="155"/>
      <c r="B291" s="156"/>
      <c r="C291" s="154"/>
      <c r="D291" s="154"/>
      <c r="E291" s="146"/>
      <c r="F291" s="146"/>
    </row>
    <row r="292" spans="1:6" x14ac:dyDescent="0.2">
      <c r="A292" s="155"/>
      <c r="B292" s="156"/>
      <c r="C292" s="154"/>
      <c r="D292" s="154"/>
      <c r="E292" s="146"/>
      <c r="F292" s="146"/>
    </row>
    <row r="293" spans="1:6" ht="63.75" x14ac:dyDescent="0.2">
      <c r="A293" s="155">
        <f>COUNT($A$186:A292)+1</f>
        <v>7</v>
      </c>
      <c r="B293" s="156" t="s">
        <v>401</v>
      </c>
      <c r="C293" s="154"/>
      <c r="D293" s="154"/>
      <c r="E293" s="146"/>
      <c r="F293" s="146"/>
    </row>
    <row r="294" spans="1:6" x14ac:dyDescent="0.2">
      <c r="A294" s="155"/>
      <c r="B294" s="156" t="s">
        <v>353</v>
      </c>
      <c r="C294" s="154"/>
      <c r="D294" s="154"/>
      <c r="E294" s="146"/>
      <c r="F294" s="146"/>
    </row>
    <row r="295" spans="1:6" x14ac:dyDescent="0.2">
      <c r="A295" s="155"/>
      <c r="B295" s="156" t="s">
        <v>402</v>
      </c>
      <c r="C295" s="154" t="s">
        <v>1</v>
      </c>
      <c r="D295" s="154">
        <v>5</v>
      </c>
      <c r="E295" s="146"/>
      <c r="F295" s="146"/>
    </row>
    <row r="296" spans="1:6" x14ac:dyDescent="0.2">
      <c r="A296" s="155"/>
      <c r="B296" s="156"/>
      <c r="C296" s="154"/>
      <c r="D296" s="154"/>
      <c r="E296" s="146"/>
      <c r="F296" s="146"/>
    </row>
    <row r="297" spans="1:6" x14ac:dyDescent="0.2">
      <c r="A297" s="155">
        <f>COUNT($A$186:A296)+1</f>
        <v>8</v>
      </c>
      <c r="B297" s="156" t="s">
        <v>403</v>
      </c>
      <c r="C297" s="154"/>
      <c r="D297" s="154"/>
      <c r="E297" s="146"/>
      <c r="F297" s="146"/>
    </row>
    <row r="298" spans="1:6" x14ac:dyDescent="0.2">
      <c r="A298" s="155"/>
      <c r="B298" s="156" t="s">
        <v>404</v>
      </c>
      <c r="C298" s="154"/>
      <c r="D298" s="154"/>
      <c r="E298" s="146"/>
      <c r="F298" s="146"/>
    </row>
    <row r="299" spans="1:6" x14ac:dyDescent="0.2">
      <c r="A299" s="155"/>
      <c r="B299" s="156" t="s">
        <v>405</v>
      </c>
      <c r="C299" s="154"/>
      <c r="D299" s="154"/>
      <c r="E299" s="146"/>
      <c r="F299" s="146"/>
    </row>
    <row r="300" spans="1:6" x14ac:dyDescent="0.2">
      <c r="A300" s="155"/>
      <c r="B300" s="156" t="s">
        <v>406</v>
      </c>
      <c r="C300" s="154"/>
      <c r="D300" s="154"/>
      <c r="E300" s="146"/>
      <c r="F300" s="146"/>
    </row>
    <row r="301" spans="1:6" x14ac:dyDescent="0.2">
      <c r="A301" s="155"/>
      <c r="B301" s="156" t="s">
        <v>483</v>
      </c>
      <c r="C301" s="154" t="s">
        <v>1</v>
      </c>
      <c r="D301" s="154">
        <v>1</v>
      </c>
      <c r="E301" s="146"/>
      <c r="F301" s="146"/>
    </row>
    <row r="302" spans="1:6" x14ac:dyDescent="0.2">
      <c r="A302" s="155"/>
      <c r="B302" s="156" t="s">
        <v>484</v>
      </c>
      <c r="C302" s="154" t="s">
        <v>1</v>
      </c>
      <c r="D302" s="154">
        <v>1</v>
      </c>
      <c r="E302" s="146"/>
      <c r="F302" s="146"/>
    </row>
    <row r="303" spans="1:6" x14ac:dyDescent="0.2">
      <c r="A303" s="155"/>
      <c r="B303" s="156"/>
      <c r="C303" s="154"/>
      <c r="D303" s="154"/>
      <c r="E303" s="146"/>
      <c r="F303" s="146"/>
    </row>
    <row r="304" spans="1:6" ht="25.5" x14ac:dyDescent="0.2">
      <c r="A304" s="155">
        <f>COUNT($A$186:A303)+1</f>
        <v>9</v>
      </c>
      <c r="B304" s="156" t="s">
        <v>409</v>
      </c>
      <c r="C304" s="154"/>
      <c r="D304" s="154"/>
      <c r="E304" s="146"/>
      <c r="F304" s="146"/>
    </row>
    <row r="305" spans="1:6" x14ac:dyDescent="0.2">
      <c r="A305" s="155"/>
      <c r="B305" s="156" t="s">
        <v>410</v>
      </c>
      <c r="C305" s="154" t="s">
        <v>411</v>
      </c>
      <c r="D305" s="154">
        <v>60</v>
      </c>
      <c r="E305" s="146"/>
      <c r="F305" s="146"/>
    </row>
    <row r="306" spans="1:6" x14ac:dyDescent="0.2">
      <c r="A306" s="155"/>
      <c r="B306" s="156" t="s">
        <v>412</v>
      </c>
      <c r="C306" s="154" t="s">
        <v>411</v>
      </c>
      <c r="D306" s="154">
        <v>25</v>
      </c>
      <c r="E306" s="146"/>
      <c r="F306" s="146"/>
    </row>
    <row r="307" spans="1:6" x14ac:dyDescent="0.2">
      <c r="A307" s="155"/>
      <c r="B307" s="156" t="s">
        <v>413</v>
      </c>
      <c r="C307" s="154" t="s">
        <v>411</v>
      </c>
      <c r="D307" s="154">
        <v>60</v>
      </c>
      <c r="E307" s="146"/>
      <c r="F307" s="146"/>
    </row>
    <row r="308" spans="1:6" x14ac:dyDescent="0.2">
      <c r="A308" s="155"/>
      <c r="B308" s="156" t="s">
        <v>414</v>
      </c>
      <c r="C308" s="154" t="s">
        <v>411</v>
      </c>
      <c r="D308" s="154">
        <v>25</v>
      </c>
      <c r="E308" s="146"/>
      <c r="F308" s="146"/>
    </row>
    <row r="309" spans="1:6" x14ac:dyDescent="0.2">
      <c r="A309" s="155"/>
      <c r="B309" s="156"/>
      <c r="C309" s="154"/>
      <c r="D309" s="154"/>
      <c r="E309" s="146"/>
      <c r="F309" s="146"/>
    </row>
    <row r="310" spans="1:6" ht="25.5" x14ac:dyDescent="0.2">
      <c r="A310" s="155">
        <f>COUNT($A$186:A309)+1</f>
        <v>10</v>
      </c>
      <c r="B310" s="156" t="s">
        <v>423</v>
      </c>
      <c r="C310" s="154"/>
      <c r="D310" s="154"/>
      <c r="E310" s="146"/>
      <c r="F310" s="146"/>
    </row>
    <row r="311" spans="1:6" x14ac:dyDescent="0.2">
      <c r="A311" s="155"/>
      <c r="B311" s="156" t="s">
        <v>424</v>
      </c>
      <c r="C311" s="154" t="s">
        <v>411</v>
      </c>
      <c r="D311" s="154">
        <v>90</v>
      </c>
      <c r="E311" s="146"/>
      <c r="F311" s="146"/>
    </row>
    <row r="312" spans="1:6" x14ac:dyDescent="0.2">
      <c r="A312" s="155"/>
      <c r="B312" s="156" t="s">
        <v>425</v>
      </c>
      <c r="C312" s="154" t="s">
        <v>411</v>
      </c>
      <c r="D312" s="154">
        <v>65</v>
      </c>
      <c r="E312" s="146"/>
      <c r="F312" s="146"/>
    </row>
    <row r="313" spans="1:6" x14ac:dyDescent="0.2">
      <c r="A313" s="155"/>
      <c r="B313" s="156"/>
      <c r="C313" s="154"/>
      <c r="D313" s="154"/>
      <c r="E313" s="146"/>
      <c r="F313" s="146"/>
    </row>
    <row r="314" spans="1:6" ht="51" x14ac:dyDescent="0.2">
      <c r="A314" s="155">
        <f>COUNT($A$186:A313)+1</f>
        <v>11</v>
      </c>
      <c r="B314" s="156" t="s">
        <v>426</v>
      </c>
      <c r="C314" s="154"/>
      <c r="D314" s="154"/>
      <c r="E314" s="146"/>
      <c r="F314" s="146"/>
    </row>
    <row r="315" spans="1:6" x14ac:dyDescent="0.2">
      <c r="A315" s="155"/>
      <c r="B315" s="156" t="s">
        <v>427</v>
      </c>
      <c r="C315" s="154" t="s">
        <v>411</v>
      </c>
      <c r="D315" s="154">
        <v>60</v>
      </c>
      <c r="E315" s="146"/>
      <c r="F315" s="146"/>
    </row>
    <row r="316" spans="1:6" x14ac:dyDescent="0.2">
      <c r="A316" s="155"/>
      <c r="B316" s="157" t="s">
        <v>428</v>
      </c>
      <c r="C316" s="154"/>
      <c r="D316" s="154"/>
      <c r="E316" s="146"/>
      <c r="F316" s="146"/>
    </row>
    <row r="317" spans="1:6" x14ac:dyDescent="0.2">
      <c r="A317" s="155"/>
      <c r="B317" s="156"/>
      <c r="C317" s="154"/>
      <c r="D317" s="154"/>
      <c r="E317" s="146"/>
      <c r="F317" s="146"/>
    </row>
    <row r="318" spans="1:6" ht="38.25" x14ac:dyDescent="0.2">
      <c r="A318" s="155">
        <f>COUNT($A$186:A317)+1</f>
        <v>12</v>
      </c>
      <c r="B318" s="177" t="s">
        <v>485</v>
      </c>
      <c r="C318" s="178" t="s">
        <v>355</v>
      </c>
      <c r="D318" s="178">
        <v>2</v>
      </c>
      <c r="E318" s="80"/>
      <c r="F318" s="179"/>
    </row>
    <row r="319" spans="1:6" x14ac:dyDescent="0.2">
      <c r="A319" s="155"/>
      <c r="B319" s="156"/>
      <c r="C319" s="154"/>
      <c r="D319" s="154"/>
      <c r="E319" s="146"/>
      <c r="F319" s="146"/>
    </row>
    <row r="320" spans="1:6" x14ac:dyDescent="0.2">
      <c r="A320" s="155">
        <f>COUNT($A$186:A319)+1</f>
        <v>13</v>
      </c>
      <c r="B320" s="156" t="s">
        <v>429</v>
      </c>
      <c r="C320" s="154" t="s">
        <v>0</v>
      </c>
      <c r="D320" s="154">
        <v>4</v>
      </c>
      <c r="E320" s="146"/>
      <c r="F320" s="146"/>
    </row>
    <row r="321" spans="1:6" x14ac:dyDescent="0.2">
      <c r="A321" s="155"/>
      <c r="B321" s="157"/>
      <c r="C321" s="154"/>
      <c r="D321" s="154"/>
      <c r="E321" s="146"/>
      <c r="F321" s="146"/>
    </row>
    <row r="322" spans="1:6" ht="25.5" x14ac:dyDescent="0.2">
      <c r="A322" s="155">
        <f>COUNT($A$186:A321)+1</f>
        <v>14</v>
      </c>
      <c r="B322" s="156" t="s">
        <v>430</v>
      </c>
      <c r="C322" s="154" t="s">
        <v>431</v>
      </c>
      <c r="D322" s="154">
        <v>1</v>
      </c>
      <c r="E322" s="146"/>
      <c r="F322" s="146"/>
    </row>
    <row r="323" spans="1:6" x14ac:dyDescent="0.2">
      <c r="A323" s="155"/>
      <c r="B323" s="156"/>
      <c r="C323" s="154"/>
      <c r="D323" s="154"/>
      <c r="E323" s="146"/>
      <c r="F323" s="146"/>
    </row>
    <row r="324" spans="1:6" ht="25.5" x14ac:dyDescent="0.2">
      <c r="A324" s="155">
        <f>COUNT($A$186:A323)+1</f>
        <v>15</v>
      </c>
      <c r="B324" s="157" t="s">
        <v>432</v>
      </c>
      <c r="C324" s="154" t="s">
        <v>411</v>
      </c>
      <c r="D324" s="154">
        <v>15</v>
      </c>
      <c r="E324" s="146"/>
      <c r="F324" s="146"/>
    </row>
    <row r="325" spans="1:6" x14ac:dyDescent="0.2">
      <c r="A325" s="155"/>
      <c r="B325" s="156"/>
      <c r="C325" s="154"/>
      <c r="D325" s="154"/>
      <c r="E325" s="146"/>
      <c r="F325" s="146"/>
    </row>
    <row r="326" spans="1:6" ht="38.25" x14ac:dyDescent="0.2">
      <c r="A326" s="155">
        <f>COUNT($A$186:A325)+1</f>
        <v>16</v>
      </c>
      <c r="B326" s="156" t="s">
        <v>433</v>
      </c>
      <c r="C326" s="154" t="s">
        <v>431</v>
      </c>
      <c r="D326" s="154">
        <v>1</v>
      </c>
      <c r="E326" s="146"/>
      <c r="F326" s="146"/>
    </row>
    <row r="327" spans="1:6" x14ac:dyDescent="0.2">
      <c r="A327" s="155"/>
      <c r="B327" s="157"/>
      <c r="C327" s="154"/>
      <c r="D327" s="154"/>
      <c r="E327" s="146"/>
      <c r="F327" s="146"/>
    </row>
    <row r="328" spans="1:6" ht="51" x14ac:dyDescent="0.2">
      <c r="A328" s="155">
        <f>COUNT($A$186:A327)+1</f>
        <v>17</v>
      </c>
      <c r="B328" s="156" t="s">
        <v>434</v>
      </c>
      <c r="C328" s="154" t="s">
        <v>431</v>
      </c>
      <c r="D328" s="154">
        <v>1</v>
      </c>
      <c r="E328" s="146"/>
      <c r="F328" s="146"/>
    </row>
    <row r="329" spans="1:6" x14ac:dyDescent="0.2">
      <c r="A329" s="164"/>
      <c r="B329" s="157"/>
      <c r="C329" s="158"/>
      <c r="D329" s="154"/>
      <c r="E329" s="159"/>
      <c r="F329" s="159"/>
    </row>
    <row r="330" spans="1:6" ht="36" x14ac:dyDescent="0.2">
      <c r="A330" s="155">
        <f>COUNT($A$186:A329)+1</f>
        <v>18</v>
      </c>
      <c r="B330" s="165" t="s">
        <v>435</v>
      </c>
      <c r="C330" s="158" t="s">
        <v>431</v>
      </c>
      <c r="D330" s="154">
        <v>1</v>
      </c>
      <c r="E330" s="159"/>
      <c r="F330" s="159"/>
    </row>
    <row r="331" spans="1:6" x14ac:dyDescent="0.2">
      <c r="A331" s="164"/>
      <c r="B331" s="157"/>
      <c r="C331" s="158"/>
      <c r="D331" s="154"/>
      <c r="E331" s="159"/>
      <c r="F331" s="159"/>
    </row>
    <row r="332" spans="1:6" x14ac:dyDescent="0.2">
      <c r="A332" s="155">
        <f>COUNT($A$186:A331)+1</f>
        <v>19</v>
      </c>
      <c r="B332" s="166" t="s">
        <v>436</v>
      </c>
      <c r="C332" s="158"/>
      <c r="D332" s="154"/>
      <c r="E332" s="159"/>
      <c r="F332" s="159"/>
    </row>
    <row r="333" spans="1:6" x14ac:dyDescent="0.2">
      <c r="A333" s="164"/>
      <c r="B333" s="166" t="s">
        <v>437</v>
      </c>
      <c r="C333" s="158"/>
      <c r="D333" s="154"/>
      <c r="E333" s="159"/>
      <c r="F333" s="159"/>
    </row>
    <row r="334" spans="1:6" x14ac:dyDescent="0.2">
      <c r="A334" s="164"/>
      <c r="B334" s="166" t="s">
        <v>438</v>
      </c>
      <c r="C334" s="158"/>
      <c r="D334" s="154"/>
      <c r="E334" s="159"/>
      <c r="F334" s="159"/>
    </row>
    <row r="335" spans="1:6" x14ac:dyDescent="0.2">
      <c r="A335" s="164"/>
      <c r="B335" s="166" t="s">
        <v>439</v>
      </c>
      <c r="C335" s="167"/>
      <c r="D335" s="168"/>
      <c r="E335" s="159"/>
      <c r="F335" s="159"/>
    </row>
    <row r="336" spans="1:6" x14ac:dyDescent="0.2">
      <c r="A336" s="164"/>
      <c r="B336" s="157"/>
      <c r="C336" s="158" t="s">
        <v>431</v>
      </c>
      <c r="D336" s="154">
        <v>1</v>
      </c>
      <c r="E336" s="169"/>
      <c r="F336" s="159"/>
    </row>
    <row r="337" spans="1:6" x14ac:dyDescent="0.2">
      <c r="A337" s="164"/>
      <c r="B337" s="157"/>
      <c r="C337" s="158"/>
      <c r="D337" s="154"/>
      <c r="E337" s="159"/>
      <c r="F337" s="159"/>
    </row>
    <row r="338" spans="1:6" ht="63.75" x14ac:dyDescent="0.2">
      <c r="A338" s="155">
        <f>COUNT($A$186:A337)+1</f>
        <v>20</v>
      </c>
      <c r="B338" s="161" t="s">
        <v>440</v>
      </c>
      <c r="C338" s="170" t="s">
        <v>0</v>
      </c>
      <c r="D338" s="171">
        <v>80</v>
      </c>
      <c r="E338" s="169"/>
      <c r="F338" s="169"/>
    </row>
    <row r="339" spans="1:6" x14ac:dyDescent="0.2">
      <c r="A339" s="172"/>
      <c r="B339" s="173"/>
      <c r="C339" s="170"/>
      <c r="D339" s="171"/>
      <c r="E339" s="169"/>
      <c r="F339" s="169"/>
    </row>
    <row r="340" spans="1:6" ht="24" x14ac:dyDescent="0.2">
      <c r="A340" s="155">
        <f>COUNT($A$186:A339)+1</f>
        <v>21</v>
      </c>
      <c r="B340" s="174" t="s">
        <v>441</v>
      </c>
      <c r="C340" s="170" t="s">
        <v>431</v>
      </c>
      <c r="D340" s="171">
        <v>1</v>
      </c>
      <c r="E340" s="169"/>
      <c r="F340" s="169"/>
    </row>
    <row r="341" spans="1:6" x14ac:dyDescent="0.2">
      <c r="A341" s="172"/>
      <c r="B341" s="174"/>
      <c r="C341" s="170"/>
      <c r="D341" s="171"/>
      <c r="E341" s="169"/>
      <c r="F341" s="169"/>
    </row>
    <row r="342" spans="1:6" x14ac:dyDescent="0.2">
      <c r="A342" s="155">
        <f>COUNT($A$186:A341)+1</f>
        <v>22</v>
      </c>
      <c r="B342" s="174" t="s">
        <v>442</v>
      </c>
      <c r="C342" s="170" t="s">
        <v>431</v>
      </c>
      <c r="D342" s="171">
        <v>1</v>
      </c>
      <c r="E342" s="169"/>
      <c r="F342" s="169"/>
    </row>
    <row r="343" spans="1:6" x14ac:dyDescent="0.2">
      <c r="A343" s="172"/>
      <c r="B343" s="174"/>
      <c r="C343" s="170"/>
      <c r="D343" s="171"/>
      <c r="E343" s="169"/>
      <c r="F343" s="169"/>
    </row>
    <row r="344" spans="1:6" x14ac:dyDescent="0.2">
      <c r="A344" s="155">
        <f>COUNT($A$186:A343)+1</f>
        <v>23</v>
      </c>
      <c r="B344" s="175" t="s">
        <v>443</v>
      </c>
      <c r="C344" s="170" t="s">
        <v>431</v>
      </c>
      <c r="D344" s="171">
        <v>1</v>
      </c>
      <c r="E344" s="169"/>
      <c r="F344" s="169"/>
    </row>
    <row r="345" spans="1:6" x14ac:dyDescent="0.2">
      <c r="A345" s="172"/>
      <c r="B345" s="173"/>
      <c r="C345" s="170"/>
      <c r="D345" s="171"/>
      <c r="E345" s="169"/>
      <c r="F345" s="169"/>
    </row>
    <row r="346" spans="1:6" ht="25.5" x14ac:dyDescent="0.2">
      <c r="A346" s="155">
        <f>COUNT($A$186:A345)+1</f>
        <v>24</v>
      </c>
      <c r="B346" s="176" t="s">
        <v>444</v>
      </c>
      <c r="C346" s="170"/>
      <c r="D346" s="171"/>
      <c r="E346" s="169"/>
      <c r="F346" s="169"/>
    </row>
    <row r="347" spans="1:6" ht="51" x14ac:dyDescent="0.2">
      <c r="A347" s="172"/>
      <c r="B347" s="176" t="s">
        <v>445</v>
      </c>
      <c r="C347" s="170"/>
      <c r="D347" s="171"/>
      <c r="E347" s="169"/>
      <c r="F347" s="169"/>
    </row>
    <row r="348" spans="1:6" ht="38.25" x14ac:dyDescent="0.2">
      <c r="A348" s="172"/>
      <c r="B348" s="176" t="s">
        <v>446</v>
      </c>
      <c r="C348" s="170"/>
      <c r="D348" s="171"/>
      <c r="E348" s="169"/>
      <c r="F348" s="169"/>
    </row>
    <row r="349" spans="1:6" x14ac:dyDescent="0.2">
      <c r="A349" s="172"/>
      <c r="B349" s="176"/>
      <c r="C349" s="170" t="s">
        <v>431</v>
      </c>
      <c r="D349" s="171">
        <v>1</v>
      </c>
      <c r="E349" s="169"/>
      <c r="F349" s="169"/>
    </row>
    <row r="350" spans="1:6" x14ac:dyDescent="0.2">
      <c r="A350" s="151" t="s">
        <v>448</v>
      </c>
      <c r="B350" s="152" t="s">
        <v>486</v>
      </c>
      <c r="C350" s="149"/>
      <c r="D350" s="149"/>
      <c r="E350" s="150"/>
      <c r="F350" s="150"/>
    </row>
    <row r="351" spans="1:6" x14ac:dyDescent="0.2">
      <c r="A351" s="151" t="s">
        <v>487</v>
      </c>
      <c r="B351" s="152" t="s">
        <v>488</v>
      </c>
      <c r="C351" s="149"/>
      <c r="D351" s="149"/>
      <c r="E351" s="150"/>
      <c r="F351" s="150"/>
    </row>
    <row r="352" spans="1:6" ht="76.5" x14ac:dyDescent="0.2">
      <c r="A352" s="155">
        <f>COUNT(#REF!)+1</f>
        <v>1</v>
      </c>
      <c r="B352" s="156" t="s">
        <v>450</v>
      </c>
      <c r="C352" s="154"/>
      <c r="D352" s="154"/>
      <c r="E352" s="146"/>
      <c r="F352" s="146"/>
    </row>
    <row r="353" spans="1:6" x14ac:dyDescent="0.2">
      <c r="A353" s="155"/>
      <c r="B353" s="156" t="s">
        <v>451</v>
      </c>
      <c r="C353" s="154"/>
      <c r="D353" s="154"/>
      <c r="E353" s="146"/>
      <c r="F353" s="146"/>
    </row>
    <row r="354" spans="1:6" x14ac:dyDescent="0.2">
      <c r="A354" s="155"/>
      <c r="B354" s="156" t="s">
        <v>489</v>
      </c>
      <c r="C354" s="154"/>
      <c r="D354" s="154"/>
      <c r="E354" s="146"/>
      <c r="F354" s="146"/>
    </row>
    <row r="355" spans="1:6" x14ac:dyDescent="0.2">
      <c r="A355" s="155"/>
      <c r="B355" s="156" t="s">
        <v>453</v>
      </c>
      <c r="C355" s="154"/>
      <c r="D355" s="154"/>
      <c r="E355" s="146"/>
      <c r="F355" s="146"/>
    </row>
    <row r="356" spans="1:6" x14ac:dyDescent="0.2">
      <c r="A356" s="155"/>
      <c r="B356" s="156" t="s">
        <v>490</v>
      </c>
      <c r="C356" s="154"/>
      <c r="D356" s="154"/>
      <c r="E356" s="146"/>
      <c r="F356" s="146"/>
    </row>
    <row r="357" spans="1:6" x14ac:dyDescent="0.2">
      <c r="A357" s="155"/>
      <c r="B357" s="156" t="s">
        <v>491</v>
      </c>
      <c r="C357" s="154"/>
      <c r="D357" s="154"/>
      <c r="E357" s="146"/>
      <c r="F357" s="146"/>
    </row>
    <row r="358" spans="1:6" x14ac:dyDescent="0.2">
      <c r="A358" s="155"/>
      <c r="B358" s="156" t="s">
        <v>492</v>
      </c>
      <c r="C358" s="154"/>
      <c r="D358" s="154"/>
      <c r="E358" s="146"/>
      <c r="F358" s="146"/>
    </row>
    <row r="359" spans="1:6" x14ac:dyDescent="0.2">
      <c r="A359" s="155"/>
      <c r="B359" s="156" t="s">
        <v>493</v>
      </c>
      <c r="C359" s="154"/>
      <c r="D359" s="154"/>
      <c r="E359" s="146"/>
      <c r="F359" s="146"/>
    </row>
    <row r="360" spans="1:6" x14ac:dyDescent="0.2">
      <c r="A360" s="155"/>
      <c r="B360" s="156" t="s">
        <v>494</v>
      </c>
      <c r="C360" s="154"/>
      <c r="D360" s="154"/>
      <c r="E360" s="146"/>
      <c r="F360" s="146"/>
    </row>
    <row r="361" spans="1:6" x14ac:dyDescent="0.2">
      <c r="A361" s="155"/>
      <c r="B361" s="156" t="s">
        <v>495</v>
      </c>
      <c r="C361" s="154"/>
      <c r="D361" s="154"/>
      <c r="E361" s="146"/>
      <c r="F361" s="146"/>
    </row>
    <row r="362" spans="1:6" x14ac:dyDescent="0.2">
      <c r="A362" s="155"/>
      <c r="B362" s="156" t="s">
        <v>496</v>
      </c>
      <c r="C362" s="154"/>
      <c r="D362" s="154"/>
      <c r="E362" s="146"/>
      <c r="F362" s="146"/>
    </row>
    <row r="363" spans="1:6" x14ac:dyDescent="0.2">
      <c r="A363" s="155"/>
      <c r="B363" s="156" t="s">
        <v>497</v>
      </c>
      <c r="C363" s="154"/>
      <c r="D363" s="154"/>
      <c r="E363" s="146"/>
      <c r="F363" s="146"/>
    </row>
    <row r="364" spans="1:6" x14ac:dyDescent="0.2">
      <c r="A364" s="155"/>
      <c r="B364" s="156" t="s">
        <v>342</v>
      </c>
      <c r="C364" s="154"/>
      <c r="D364" s="154"/>
      <c r="E364" s="146"/>
      <c r="F364" s="146"/>
    </row>
    <row r="365" spans="1:6" x14ac:dyDescent="0.2">
      <c r="A365" s="155"/>
      <c r="B365" s="156" t="s">
        <v>462</v>
      </c>
      <c r="C365" s="154"/>
      <c r="D365" s="154"/>
      <c r="E365" s="146"/>
      <c r="F365" s="146"/>
    </row>
    <row r="366" spans="1:6" x14ac:dyDescent="0.2">
      <c r="A366" s="155"/>
      <c r="B366" s="156" t="s">
        <v>463</v>
      </c>
      <c r="C366" s="154"/>
      <c r="D366" s="154"/>
      <c r="E366" s="146"/>
      <c r="F366" s="146"/>
    </row>
    <row r="367" spans="1:6" x14ac:dyDescent="0.2">
      <c r="A367" s="155"/>
      <c r="B367" s="156" t="s">
        <v>498</v>
      </c>
      <c r="C367" s="154"/>
      <c r="D367" s="154"/>
      <c r="E367" s="146"/>
      <c r="F367" s="146"/>
    </row>
    <row r="368" spans="1:6" x14ac:dyDescent="0.2">
      <c r="A368" s="155"/>
      <c r="B368" s="156" t="s">
        <v>499</v>
      </c>
      <c r="C368" s="154"/>
      <c r="D368" s="154"/>
      <c r="E368" s="146"/>
      <c r="F368" s="146"/>
    </row>
    <row r="369" spans="1:6" x14ac:dyDescent="0.2">
      <c r="A369" s="155"/>
      <c r="B369" s="156" t="s">
        <v>466</v>
      </c>
      <c r="C369" s="154"/>
      <c r="D369" s="154"/>
      <c r="E369" s="146"/>
      <c r="F369" s="146"/>
    </row>
    <row r="370" spans="1:6" x14ac:dyDescent="0.2">
      <c r="A370" s="155"/>
      <c r="B370" s="156" t="s">
        <v>467</v>
      </c>
      <c r="C370" s="154"/>
      <c r="D370" s="154"/>
      <c r="E370" s="146"/>
      <c r="F370" s="146"/>
    </row>
    <row r="371" spans="1:6" x14ac:dyDescent="0.2">
      <c r="A371" s="155"/>
      <c r="B371" s="156" t="s">
        <v>500</v>
      </c>
      <c r="C371" s="154"/>
      <c r="D371" s="154"/>
      <c r="E371" s="146"/>
      <c r="F371" s="146"/>
    </row>
    <row r="372" spans="1:6" x14ac:dyDescent="0.2">
      <c r="A372" s="155"/>
      <c r="B372" s="156" t="s">
        <v>349</v>
      </c>
      <c r="C372" s="154"/>
      <c r="D372" s="154"/>
      <c r="E372" s="146"/>
      <c r="F372" s="146"/>
    </row>
    <row r="373" spans="1:6" x14ac:dyDescent="0.2">
      <c r="A373" s="155"/>
      <c r="B373" s="156" t="s">
        <v>469</v>
      </c>
      <c r="C373" s="154"/>
      <c r="D373" s="154"/>
      <c r="E373" s="146"/>
      <c r="F373" s="146"/>
    </row>
    <row r="374" spans="1:6" x14ac:dyDescent="0.2">
      <c r="A374" s="155"/>
      <c r="B374" s="156" t="s">
        <v>352</v>
      </c>
      <c r="C374" s="154"/>
      <c r="D374" s="154"/>
      <c r="E374" s="146"/>
      <c r="F374" s="146"/>
    </row>
    <row r="375" spans="1:6" x14ac:dyDescent="0.2">
      <c r="A375" s="155"/>
      <c r="B375" s="156" t="s">
        <v>353</v>
      </c>
      <c r="C375" s="154"/>
      <c r="D375" s="154"/>
      <c r="E375" s="146"/>
      <c r="F375" s="146"/>
    </row>
    <row r="376" spans="1:6" x14ac:dyDescent="0.2">
      <c r="A376" s="155"/>
      <c r="B376" s="156" t="s">
        <v>501</v>
      </c>
      <c r="C376" s="154" t="s">
        <v>1</v>
      </c>
      <c r="D376" s="154">
        <v>1</v>
      </c>
      <c r="E376" s="146"/>
      <c r="F376" s="146"/>
    </row>
    <row r="377" spans="1:6" x14ac:dyDescent="0.2">
      <c r="A377" s="155"/>
      <c r="B377" s="156"/>
      <c r="C377" s="154"/>
      <c r="D377" s="154"/>
      <c r="E377" s="146"/>
      <c r="F377" s="146"/>
    </row>
    <row r="378" spans="1:6" ht="76.5" x14ac:dyDescent="0.2">
      <c r="A378" s="155">
        <f>COUNT($A$351:A377)+1</f>
        <v>2</v>
      </c>
      <c r="B378" s="156" t="s">
        <v>386</v>
      </c>
      <c r="C378" s="154"/>
      <c r="D378" s="154"/>
      <c r="E378" s="146"/>
      <c r="F378" s="146"/>
    </row>
    <row r="379" spans="1:6" ht="15.75" x14ac:dyDescent="0.2">
      <c r="A379" s="155"/>
      <c r="B379" s="156" t="s">
        <v>502</v>
      </c>
      <c r="C379" s="154"/>
      <c r="D379" s="154"/>
      <c r="E379" s="146"/>
      <c r="F379" s="146"/>
    </row>
    <row r="380" spans="1:6" ht="15.75" x14ac:dyDescent="0.2">
      <c r="A380" s="155"/>
      <c r="B380" s="156" t="s">
        <v>503</v>
      </c>
      <c r="C380" s="154"/>
      <c r="D380" s="154"/>
      <c r="E380" s="146"/>
      <c r="F380" s="146"/>
    </row>
    <row r="381" spans="1:6" x14ac:dyDescent="0.2">
      <c r="A381" s="155"/>
      <c r="B381" s="156" t="s">
        <v>371</v>
      </c>
      <c r="C381" s="154"/>
      <c r="D381" s="154"/>
      <c r="E381" s="146"/>
      <c r="F381" s="146"/>
    </row>
    <row r="382" spans="1:6" x14ac:dyDescent="0.2">
      <c r="A382" s="155"/>
      <c r="B382" s="156" t="s">
        <v>389</v>
      </c>
      <c r="C382" s="154"/>
      <c r="D382" s="154"/>
      <c r="E382" s="146"/>
      <c r="F382" s="146"/>
    </row>
    <row r="383" spans="1:6" x14ac:dyDescent="0.2">
      <c r="A383" s="155"/>
      <c r="B383" s="156" t="s">
        <v>390</v>
      </c>
      <c r="C383" s="154"/>
      <c r="D383" s="154"/>
      <c r="E383" s="146"/>
      <c r="F383" s="146"/>
    </row>
    <row r="384" spans="1:6" x14ac:dyDescent="0.2">
      <c r="A384" s="155"/>
      <c r="B384" s="156" t="s">
        <v>391</v>
      </c>
      <c r="C384" s="154"/>
      <c r="D384" s="154"/>
      <c r="E384" s="146"/>
      <c r="F384" s="146"/>
    </row>
    <row r="385" spans="1:6" x14ac:dyDescent="0.2">
      <c r="A385" s="155"/>
      <c r="B385" s="156" t="s">
        <v>392</v>
      </c>
      <c r="C385" s="154"/>
      <c r="D385" s="154"/>
      <c r="E385" s="146"/>
      <c r="F385" s="146"/>
    </row>
    <row r="386" spans="1:6" x14ac:dyDescent="0.2">
      <c r="A386" s="155"/>
      <c r="B386" s="156" t="s">
        <v>504</v>
      </c>
      <c r="C386" s="154"/>
      <c r="D386" s="154"/>
      <c r="E386" s="146"/>
      <c r="F386" s="146"/>
    </row>
    <row r="387" spans="1:6" x14ac:dyDescent="0.2">
      <c r="A387" s="155"/>
      <c r="B387" s="156" t="s">
        <v>364</v>
      </c>
      <c r="C387" s="154"/>
      <c r="D387" s="154"/>
      <c r="E387" s="146"/>
      <c r="F387" s="146"/>
    </row>
    <row r="388" spans="1:6" x14ac:dyDescent="0.2">
      <c r="A388" s="155"/>
      <c r="B388" s="156" t="s">
        <v>377</v>
      </c>
      <c r="C388" s="154"/>
      <c r="D388" s="154"/>
      <c r="E388" s="146"/>
      <c r="F388" s="146"/>
    </row>
    <row r="389" spans="1:6" x14ac:dyDescent="0.2">
      <c r="A389" s="155"/>
      <c r="B389" s="156" t="s">
        <v>366</v>
      </c>
      <c r="C389" s="154"/>
      <c r="D389" s="154"/>
      <c r="E389" s="146"/>
      <c r="F389" s="146"/>
    </row>
    <row r="390" spans="1:6" x14ac:dyDescent="0.2">
      <c r="A390" s="155"/>
      <c r="B390" s="156" t="s">
        <v>353</v>
      </c>
      <c r="C390" s="154"/>
      <c r="D390" s="154"/>
      <c r="E390" s="146"/>
      <c r="F390" s="146"/>
    </row>
    <row r="391" spans="1:6" x14ac:dyDescent="0.2">
      <c r="A391" s="155"/>
      <c r="B391" s="156" t="s">
        <v>505</v>
      </c>
      <c r="C391" s="154" t="s">
        <v>1</v>
      </c>
      <c r="D391" s="154">
        <v>2</v>
      </c>
      <c r="E391" s="146"/>
      <c r="F391" s="146"/>
    </row>
    <row r="392" spans="1:6" x14ac:dyDescent="0.2">
      <c r="A392" s="155"/>
      <c r="B392" s="156"/>
      <c r="C392" s="154"/>
      <c r="D392" s="154"/>
      <c r="E392" s="146"/>
      <c r="F392" s="146"/>
    </row>
    <row r="393" spans="1:6" ht="76.5" x14ac:dyDescent="0.2">
      <c r="A393" s="155">
        <f>COUNT($A$351:A392)+1</f>
        <v>3</v>
      </c>
      <c r="B393" s="156" t="s">
        <v>368</v>
      </c>
      <c r="C393" s="154"/>
      <c r="D393" s="154"/>
      <c r="E393" s="146"/>
      <c r="F393" s="146"/>
    </row>
    <row r="394" spans="1:6" ht="15.75" x14ac:dyDescent="0.2">
      <c r="A394" s="155"/>
      <c r="B394" s="156" t="s">
        <v>369</v>
      </c>
      <c r="C394" s="154"/>
      <c r="D394" s="154"/>
      <c r="E394" s="146"/>
      <c r="F394" s="146"/>
    </row>
    <row r="395" spans="1:6" ht="15.75" x14ac:dyDescent="0.2">
      <c r="A395" s="155"/>
      <c r="B395" s="156" t="s">
        <v>370</v>
      </c>
      <c r="C395" s="154"/>
      <c r="D395" s="154"/>
      <c r="E395" s="146"/>
      <c r="F395" s="146"/>
    </row>
    <row r="396" spans="1:6" x14ac:dyDescent="0.2">
      <c r="A396" s="155"/>
      <c r="B396" s="156" t="s">
        <v>371</v>
      </c>
      <c r="C396" s="154"/>
      <c r="D396" s="154"/>
      <c r="E396" s="146"/>
      <c r="F396" s="146"/>
    </row>
    <row r="397" spans="1:6" x14ac:dyDescent="0.2">
      <c r="A397" s="155"/>
      <c r="B397" s="156" t="s">
        <v>372</v>
      </c>
      <c r="C397" s="154"/>
      <c r="D397" s="154"/>
      <c r="E397" s="146"/>
      <c r="F397" s="146"/>
    </row>
    <row r="398" spans="1:6" x14ac:dyDescent="0.2">
      <c r="A398" s="155"/>
      <c r="B398" s="156" t="s">
        <v>373</v>
      </c>
      <c r="C398" s="154"/>
      <c r="D398" s="154"/>
      <c r="E398" s="146"/>
      <c r="F398" s="146"/>
    </row>
    <row r="399" spans="1:6" x14ac:dyDescent="0.2">
      <c r="A399" s="155"/>
      <c r="B399" s="156" t="s">
        <v>374</v>
      </c>
      <c r="C399" s="154"/>
      <c r="D399" s="154"/>
      <c r="E399" s="146"/>
      <c r="F399" s="146"/>
    </row>
    <row r="400" spans="1:6" x14ac:dyDescent="0.2">
      <c r="A400" s="155"/>
      <c r="B400" s="156" t="s">
        <v>375</v>
      </c>
      <c r="C400" s="154"/>
      <c r="D400" s="154"/>
      <c r="E400" s="146"/>
      <c r="F400" s="146"/>
    </row>
    <row r="401" spans="1:6" x14ac:dyDescent="0.2">
      <c r="A401" s="155"/>
      <c r="B401" s="156" t="s">
        <v>376</v>
      </c>
      <c r="C401" s="154"/>
      <c r="D401" s="154"/>
      <c r="E401" s="146"/>
      <c r="F401" s="146"/>
    </row>
    <row r="402" spans="1:6" x14ac:dyDescent="0.2">
      <c r="A402" s="155"/>
      <c r="B402" s="156" t="s">
        <v>364</v>
      </c>
      <c r="C402" s="154"/>
      <c r="D402" s="154"/>
      <c r="E402" s="146"/>
      <c r="F402" s="146"/>
    </row>
    <row r="403" spans="1:6" x14ac:dyDescent="0.2">
      <c r="A403" s="155"/>
      <c r="B403" s="156" t="s">
        <v>377</v>
      </c>
      <c r="C403" s="154"/>
      <c r="D403" s="154"/>
      <c r="E403" s="146"/>
      <c r="F403" s="146"/>
    </row>
    <row r="404" spans="1:6" x14ac:dyDescent="0.2">
      <c r="A404" s="155"/>
      <c r="B404" s="156" t="s">
        <v>366</v>
      </c>
      <c r="C404" s="154"/>
      <c r="D404" s="154"/>
      <c r="E404" s="146"/>
      <c r="F404" s="146"/>
    </row>
    <row r="405" spans="1:6" x14ac:dyDescent="0.2">
      <c r="A405" s="155"/>
      <c r="B405" s="156" t="s">
        <v>353</v>
      </c>
      <c r="C405" s="154"/>
      <c r="D405" s="154"/>
      <c r="E405" s="146"/>
      <c r="F405" s="146"/>
    </row>
    <row r="406" spans="1:6" x14ac:dyDescent="0.2">
      <c r="A406" s="155"/>
      <c r="B406" s="156" t="s">
        <v>378</v>
      </c>
      <c r="C406" s="154" t="s">
        <v>1</v>
      </c>
      <c r="D406" s="154">
        <v>1</v>
      </c>
      <c r="E406" s="146"/>
      <c r="F406" s="146"/>
    </row>
    <row r="407" spans="1:6" x14ac:dyDescent="0.2">
      <c r="A407" s="155"/>
      <c r="B407" s="156"/>
      <c r="C407" s="154"/>
      <c r="D407" s="154"/>
      <c r="E407" s="146"/>
      <c r="F407" s="146"/>
    </row>
    <row r="408" spans="1:6" x14ac:dyDescent="0.2">
      <c r="A408" s="155"/>
      <c r="B408" s="156"/>
      <c r="C408" s="154"/>
      <c r="D408" s="154"/>
      <c r="E408" s="146"/>
      <c r="F408" s="146"/>
    </row>
    <row r="409" spans="1:6" ht="63.75" x14ac:dyDescent="0.2">
      <c r="A409" s="155">
        <f>COUNT($A$351:A408)+1</f>
        <v>4</v>
      </c>
      <c r="B409" s="156" t="s">
        <v>401</v>
      </c>
      <c r="C409" s="154"/>
      <c r="D409" s="154"/>
      <c r="E409" s="146"/>
      <c r="F409" s="146"/>
    </row>
    <row r="410" spans="1:6" x14ac:dyDescent="0.2">
      <c r="A410" s="155"/>
      <c r="B410" s="156" t="s">
        <v>353</v>
      </c>
      <c r="C410" s="154"/>
      <c r="D410" s="154"/>
      <c r="E410" s="146"/>
      <c r="F410" s="146"/>
    </row>
    <row r="411" spans="1:6" x14ac:dyDescent="0.2">
      <c r="A411" s="155"/>
      <c r="B411" s="156" t="s">
        <v>402</v>
      </c>
      <c r="C411" s="154" t="s">
        <v>1</v>
      </c>
      <c r="D411" s="154">
        <v>3</v>
      </c>
      <c r="E411" s="146"/>
      <c r="F411" s="146"/>
    </row>
    <row r="412" spans="1:6" x14ac:dyDescent="0.2">
      <c r="A412" s="155"/>
      <c r="B412" s="156"/>
      <c r="C412" s="154"/>
      <c r="D412" s="154"/>
      <c r="E412" s="146"/>
      <c r="F412" s="146"/>
    </row>
    <row r="413" spans="1:6" x14ac:dyDescent="0.2">
      <c r="A413" s="155">
        <f>COUNT($A$351:A412)+1</f>
        <v>5</v>
      </c>
      <c r="B413" s="156" t="s">
        <v>403</v>
      </c>
      <c r="C413" s="154"/>
      <c r="D413" s="154"/>
      <c r="E413" s="146"/>
      <c r="F413" s="146"/>
    </row>
    <row r="414" spans="1:6" x14ac:dyDescent="0.2">
      <c r="A414" s="155"/>
      <c r="B414" s="156" t="s">
        <v>404</v>
      </c>
      <c r="C414" s="154"/>
      <c r="D414" s="154"/>
      <c r="E414" s="146"/>
      <c r="F414" s="146"/>
    </row>
    <row r="415" spans="1:6" x14ac:dyDescent="0.2">
      <c r="A415" s="155"/>
      <c r="B415" s="156" t="s">
        <v>405</v>
      </c>
      <c r="C415" s="154"/>
      <c r="D415" s="154"/>
      <c r="E415" s="146"/>
      <c r="F415" s="146"/>
    </row>
    <row r="416" spans="1:6" x14ac:dyDescent="0.2">
      <c r="A416" s="155"/>
      <c r="B416" s="156" t="s">
        <v>406</v>
      </c>
      <c r="C416" s="154"/>
      <c r="D416" s="154"/>
      <c r="E416" s="146"/>
      <c r="F416" s="146"/>
    </row>
    <row r="417" spans="1:6" x14ac:dyDescent="0.2">
      <c r="A417" s="155"/>
      <c r="B417" s="156" t="s">
        <v>483</v>
      </c>
      <c r="C417" s="154" t="s">
        <v>1</v>
      </c>
      <c r="D417" s="154">
        <v>2</v>
      </c>
      <c r="E417" s="146"/>
      <c r="F417" s="146"/>
    </row>
    <row r="418" spans="1:6" x14ac:dyDescent="0.2">
      <c r="A418" s="155"/>
      <c r="B418" s="156"/>
      <c r="C418" s="154"/>
      <c r="D418" s="154"/>
      <c r="E418" s="146"/>
      <c r="F418" s="146"/>
    </row>
    <row r="419" spans="1:6" ht="25.5" x14ac:dyDescent="0.2">
      <c r="A419" s="155">
        <f>COUNT($A$351:A418)+1</f>
        <v>6</v>
      </c>
      <c r="B419" s="156" t="s">
        <v>409</v>
      </c>
      <c r="C419" s="154"/>
      <c r="D419" s="154"/>
      <c r="E419" s="146"/>
      <c r="F419" s="146"/>
    </row>
    <row r="420" spans="1:6" x14ac:dyDescent="0.2">
      <c r="A420" s="155"/>
      <c r="B420" s="156" t="s">
        <v>410</v>
      </c>
      <c r="C420" s="154" t="s">
        <v>411</v>
      </c>
      <c r="D420" s="154">
        <v>30</v>
      </c>
      <c r="E420" s="146"/>
      <c r="F420" s="146"/>
    </row>
    <row r="421" spans="1:6" x14ac:dyDescent="0.2">
      <c r="A421" s="155"/>
      <c r="B421" s="156" t="s">
        <v>412</v>
      </c>
      <c r="C421" s="154" t="s">
        <v>411</v>
      </c>
      <c r="D421" s="154">
        <v>45</v>
      </c>
      <c r="E421" s="146"/>
      <c r="F421" s="146"/>
    </row>
    <row r="422" spans="1:6" x14ac:dyDescent="0.2">
      <c r="A422" s="155"/>
      <c r="B422" s="156" t="s">
        <v>413</v>
      </c>
      <c r="C422" s="154" t="s">
        <v>411</v>
      </c>
      <c r="D422" s="154">
        <v>28</v>
      </c>
      <c r="E422" s="146"/>
      <c r="F422" s="146"/>
    </row>
    <row r="423" spans="1:6" x14ac:dyDescent="0.2">
      <c r="A423" s="155"/>
      <c r="B423" s="156" t="s">
        <v>414</v>
      </c>
      <c r="C423" s="154" t="s">
        <v>411</v>
      </c>
      <c r="D423" s="154">
        <v>50</v>
      </c>
      <c r="E423" s="146"/>
      <c r="F423" s="146"/>
    </row>
    <row r="424" spans="1:6" x14ac:dyDescent="0.2">
      <c r="A424" s="155"/>
      <c r="B424" s="156"/>
      <c r="C424" s="154"/>
      <c r="D424" s="154"/>
      <c r="E424" s="146"/>
      <c r="F424" s="146"/>
    </row>
    <row r="425" spans="1:6" ht="25.5" x14ac:dyDescent="0.2">
      <c r="A425" s="155">
        <f>COUNT($A$351:A424)+1</f>
        <v>7</v>
      </c>
      <c r="B425" s="156" t="s">
        <v>423</v>
      </c>
      <c r="C425" s="154"/>
      <c r="D425" s="154"/>
      <c r="E425" s="146"/>
      <c r="F425" s="146"/>
    </row>
    <row r="426" spans="1:6" x14ac:dyDescent="0.2">
      <c r="A426" s="155"/>
      <c r="B426" s="156" t="s">
        <v>424</v>
      </c>
      <c r="C426" s="154" t="s">
        <v>411</v>
      </c>
      <c r="D426" s="154">
        <v>90</v>
      </c>
      <c r="E426" s="146"/>
      <c r="F426" s="146"/>
    </row>
    <row r="427" spans="1:6" x14ac:dyDescent="0.2">
      <c r="A427" s="155"/>
      <c r="B427" s="156" t="s">
        <v>425</v>
      </c>
      <c r="C427" s="154" t="s">
        <v>411</v>
      </c>
      <c r="D427" s="154">
        <v>40</v>
      </c>
      <c r="E427" s="146"/>
      <c r="F427" s="146"/>
    </row>
    <row r="428" spans="1:6" x14ac:dyDescent="0.2">
      <c r="A428" s="155"/>
      <c r="B428" s="156"/>
      <c r="C428" s="154"/>
      <c r="D428" s="154"/>
      <c r="E428" s="146"/>
      <c r="F428" s="146"/>
    </row>
    <row r="429" spans="1:6" ht="51" x14ac:dyDescent="0.2">
      <c r="A429" s="155">
        <f>COUNT($A$351:A428)+1</f>
        <v>8</v>
      </c>
      <c r="B429" s="156" t="s">
        <v>426</v>
      </c>
      <c r="C429" s="154"/>
      <c r="D429" s="154"/>
      <c r="E429" s="146"/>
      <c r="F429" s="146"/>
    </row>
    <row r="430" spans="1:6" x14ac:dyDescent="0.2">
      <c r="A430" s="155"/>
      <c r="B430" s="156" t="s">
        <v>427</v>
      </c>
      <c r="C430" s="154" t="s">
        <v>411</v>
      </c>
      <c r="D430" s="154">
        <v>45</v>
      </c>
      <c r="E430" s="146"/>
      <c r="F430" s="146"/>
    </row>
    <row r="431" spans="1:6" x14ac:dyDescent="0.2">
      <c r="A431" s="155"/>
      <c r="B431" s="156" t="s">
        <v>428</v>
      </c>
      <c r="C431" s="154"/>
      <c r="D431" s="154"/>
      <c r="E431" s="146"/>
      <c r="F431" s="146"/>
    </row>
    <row r="432" spans="1:6" x14ac:dyDescent="0.2">
      <c r="A432" s="155"/>
      <c r="B432" s="156"/>
      <c r="C432" s="154"/>
      <c r="D432" s="154"/>
      <c r="E432" s="146"/>
      <c r="F432" s="146"/>
    </row>
    <row r="433" spans="1:6" ht="38.25" x14ac:dyDescent="0.2">
      <c r="A433" s="155">
        <f>COUNT($A$351:A431)+1</f>
        <v>9</v>
      </c>
      <c r="B433" s="177" t="s">
        <v>485</v>
      </c>
      <c r="C433" s="178" t="s">
        <v>355</v>
      </c>
      <c r="D433" s="178">
        <v>2</v>
      </c>
      <c r="E433" s="80"/>
      <c r="F433" s="179"/>
    </row>
    <row r="434" spans="1:6" x14ac:dyDescent="0.2">
      <c r="A434" s="155"/>
      <c r="B434" s="156"/>
      <c r="C434" s="154"/>
      <c r="D434" s="154"/>
      <c r="E434" s="146"/>
      <c r="F434" s="146"/>
    </row>
    <row r="435" spans="1:6" x14ac:dyDescent="0.2">
      <c r="A435" s="155">
        <f>COUNT($A$351:A434)+1</f>
        <v>10</v>
      </c>
      <c r="B435" s="156" t="s">
        <v>429</v>
      </c>
      <c r="C435" s="154" t="s">
        <v>0</v>
      </c>
      <c r="D435" s="154">
        <v>5</v>
      </c>
      <c r="E435" s="146"/>
      <c r="F435" s="146"/>
    </row>
    <row r="436" spans="1:6" x14ac:dyDescent="0.2">
      <c r="A436" s="155"/>
      <c r="B436" s="156"/>
      <c r="C436" s="154"/>
      <c r="D436" s="154"/>
      <c r="E436" s="146"/>
      <c r="F436" s="146"/>
    </row>
    <row r="437" spans="1:6" ht="25.5" x14ac:dyDescent="0.2">
      <c r="A437" s="155">
        <f>COUNT($A$351:A436)+1</f>
        <v>11</v>
      </c>
      <c r="B437" s="156" t="s">
        <v>430</v>
      </c>
      <c r="C437" s="154" t="s">
        <v>431</v>
      </c>
      <c r="D437" s="154">
        <v>1</v>
      </c>
      <c r="E437" s="146"/>
      <c r="F437" s="146"/>
    </row>
    <row r="438" spans="1:6" x14ac:dyDescent="0.2">
      <c r="A438" s="155"/>
      <c r="B438" s="156"/>
      <c r="C438" s="154"/>
      <c r="D438" s="154"/>
      <c r="E438" s="146"/>
      <c r="F438" s="146"/>
    </row>
    <row r="439" spans="1:6" ht="25.5" x14ac:dyDescent="0.2">
      <c r="A439" s="155">
        <f>COUNT($A$351:A438)+1</f>
        <v>12</v>
      </c>
      <c r="B439" s="156" t="s">
        <v>432</v>
      </c>
      <c r="C439" s="154" t="s">
        <v>411</v>
      </c>
      <c r="D439" s="154">
        <v>15</v>
      </c>
      <c r="E439" s="146"/>
      <c r="F439" s="146"/>
    </row>
    <row r="440" spans="1:6" x14ac:dyDescent="0.2">
      <c r="A440" s="155"/>
      <c r="B440" s="156"/>
      <c r="C440" s="154"/>
      <c r="D440" s="154"/>
      <c r="E440" s="146"/>
      <c r="F440" s="146"/>
    </row>
    <row r="441" spans="1:6" ht="38.25" x14ac:dyDescent="0.2">
      <c r="A441" s="155">
        <f>COUNT($A$351:A440)+1</f>
        <v>13</v>
      </c>
      <c r="B441" s="156" t="s">
        <v>433</v>
      </c>
      <c r="C441" s="154" t="s">
        <v>431</v>
      </c>
      <c r="D441" s="154">
        <v>1</v>
      </c>
      <c r="E441" s="146"/>
      <c r="F441" s="146"/>
    </row>
    <row r="442" spans="1:6" x14ac:dyDescent="0.2">
      <c r="A442" s="155"/>
      <c r="B442" s="156"/>
      <c r="C442" s="154"/>
      <c r="D442" s="154"/>
      <c r="E442" s="146"/>
      <c r="F442" s="146"/>
    </row>
    <row r="443" spans="1:6" ht="51" x14ac:dyDescent="0.2">
      <c r="A443" s="155">
        <f>COUNT($A$351:A442)+1</f>
        <v>14</v>
      </c>
      <c r="B443" s="156" t="s">
        <v>434</v>
      </c>
      <c r="C443" s="154" t="s">
        <v>431</v>
      </c>
      <c r="D443" s="154">
        <v>1</v>
      </c>
      <c r="E443" s="146"/>
      <c r="F443" s="146"/>
    </row>
    <row r="444" spans="1:6" x14ac:dyDescent="0.2">
      <c r="A444" s="155"/>
      <c r="B444" s="156"/>
      <c r="C444" s="154"/>
      <c r="D444" s="154"/>
      <c r="E444" s="146"/>
      <c r="F444" s="146"/>
    </row>
    <row r="445" spans="1:6" ht="38.25" x14ac:dyDescent="0.2">
      <c r="A445" s="155">
        <f>COUNT($A$351:A444)+1</f>
        <v>15</v>
      </c>
      <c r="B445" s="156" t="s">
        <v>435</v>
      </c>
      <c r="C445" s="154" t="s">
        <v>431</v>
      </c>
      <c r="D445" s="154">
        <v>1</v>
      </c>
      <c r="E445" s="146"/>
      <c r="F445" s="146"/>
    </row>
    <row r="446" spans="1:6" x14ac:dyDescent="0.2">
      <c r="A446" s="155"/>
      <c r="B446" s="156"/>
      <c r="C446" s="154"/>
      <c r="D446" s="154"/>
      <c r="E446" s="146"/>
      <c r="F446" s="146"/>
    </row>
    <row r="447" spans="1:6" x14ac:dyDescent="0.2">
      <c r="A447" s="155">
        <f>COUNT($A$351:A446)+1</f>
        <v>16</v>
      </c>
      <c r="B447" s="156" t="s">
        <v>436</v>
      </c>
      <c r="C447" s="154"/>
      <c r="D447" s="154"/>
      <c r="E447" s="146"/>
      <c r="F447" s="146"/>
    </row>
    <row r="448" spans="1:6" x14ac:dyDescent="0.2">
      <c r="A448" s="155"/>
      <c r="B448" s="156" t="s">
        <v>437</v>
      </c>
      <c r="C448" s="154"/>
      <c r="D448" s="154"/>
      <c r="E448" s="146"/>
      <c r="F448" s="146"/>
    </row>
    <row r="449" spans="1:6" x14ac:dyDescent="0.2">
      <c r="A449" s="155"/>
      <c r="B449" s="156" t="s">
        <v>438</v>
      </c>
      <c r="C449" s="154"/>
      <c r="D449" s="154"/>
      <c r="E449" s="146"/>
      <c r="F449" s="146"/>
    </row>
    <row r="450" spans="1:6" x14ac:dyDescent="0.2">
      <c r="A450" s="155"/>
      <c r="B450" s="156" t="s">
        <v>439</v>
      </c>
      <c r="C450" s="154"/>
      <c r="D450" s="154"/>
      <c r="E450" s="146"/>
      <c r="F450" s="146"/>
    </row>
    <row r="451" spans="1:6" x14ac:dyDescent="0.2">
      <c r="A451" s="155"/>
      <c r="B451" s="156"/>
      <c r="C451" s="154" t="s">
        <v>431</v>
      </c>
      <c r="D451" s="154">
        <v>1</v>
      </c>
      <c r="E451" s="146"/>
      <c r="F451" s="146"/>
    </row>
    <row r="452" spans="1:6" x14ac:dyDescent="0.2">
      <c r="A452" s="155"/>
      <c r="B452" s="156"/>
      <c r="C452" s="154"/>
      <c r="D452" s="154"/>
      <c r="E452" s="146"/>
      <c r="F452" s="146"/>
    </row>
    <row r="453" spans="1:6" ht="63.75" x14ac:dyDescent="0.2">
      <c r="A453" s="155">
        <f>COUNT($A$351:A452)+1</f>
        <v>17</v>
      </c>
      <c r="B453" s="156" t="s">
        <v>440</v>
      </c>
      <c r="C453" s="154" t="s">
        <v>0</v>
      </c>
      <c r="D453" s="154">
        <v>80</v>
      </c>
      <c r="E453" s="146"/>
      <c r="F453" s="146"/>
    </row>
    <row r="454" spans="1:6" x14ac:dyDescent="0.2">
      <c r="A454" s="155"/>
      <c r="B454" s="156"/>
      <c r="C454" s="154"/>
      <c r="D454" s="154"/>
      <c r="E454" s="146"/>
      <c r="F454" s="146"/>
    </row>
    <row r="455" spans="1:6" ht="25.5" x14ac:dyDescent="0.2">
      <c r="A455" s="155">
        <f>COUNT($A$351:A454)+1</f>
        <v>18</v>
      </c>
      <c r="B455" s="156" t="s">
        <v>441</v>
      </c>
      <c r="C455" s="154" t="s">
        <v>431</v>
      </c>
      <c r="D455" s="154">
        <v>1</v>
      </c>
      <c r="E455" s="146"/>
      <c r="F455" s="146"/>
    </row>
    <row r="456" spans="1:6" x14ac:dyDescent="0.2">
      <c r="A456" s="155"/>
      <c r="B456" s="156"/>
      <c r="C456" s="154"/>
      <c r="D456" s="154"/>
      <c r="E456" s="146"/>
      <c r="F456" s="146"/>
    </row>
    <row r="457" spans="1:6" x14ac:dyDescent="0.2">
      <c r="A457" s="155">
        <f>COUNT($A$351:A456)+1</f>
        <v>19</v>
      </c>
      <c r="B457" s="156" t="s">
        <v>442</v>
      </c>
      <c r="C457" s="154" t="s">
        <v>431</v>
      </c>
      <c r="D457" s="154">
        <v>1</v>
      </c>
      <c r="E457" s="146"/>
      <c r="F457" s="146"/>
    </row>
    <row r="458" spans="1:6" x14ac:dyDescent="0.2">
      <c r="A458" s="155"/>
      <c r="B458" s="156"/>
      <c r="C458" s="154"/>
      <c r="D458" s="154"/>
      <c r="E458" s="146"/>
      <c r="F458" s="146"/>
    </row>
    <row r="459" spans="1:6" x14ac:dyDescent="0.2">
      <c r="A459" s="155">
        <f>COUNT($A$351:A458)+1</f>
        <v>20</v>
      </c>
      <c r="B459" s="156" t="s">
        <v>443</v>
      </c>
      <c r="C459" s="154" t="s">
        <v>431</v>
      </c>
      <c r="D459" s="154">
        <v>1</v>
      </c>
      <c r="E459" s="146"/>
      <c r="F459" s="146"/>
    </row>
    <row r="460" spans="1:6" x14ac:dyDescent="0.2">
      <c r="A460" s="155"/>
      <c r="B460" s="156"/>
      <c r="C460" s="154"/>
      <c r="D460" s="154"/>
      <c r="E460" s="146"/>
      <c r="F460" s="146"/>
    </row>
    <row r="461" spans="1:6" ht="25.5" x14ac:dyDescent="0.2">
      <c r="A461" s="155">
        <f>COUNT($A$351:A460)+1</f>
        <v>21</v>
      </c>
      <c r="B461" s="156" t="s">
        <v>444</v>
      </c>
      <c r="C461" s="154"/>
      <c r="D461" s="154"/>
      <c r="E461" s="146"/>
      <c r="F461" s="146"/>
    </row>
    <row r="462" spans="1:6" ht="51" x14ac:dyDescent="0.2">
      <c r="A462" s="155"/>
      <c r="B462" s="156" t="s">
        <v>445</v>
      </c>
      <c r="C462" s="154"/>
      <c r="D462" s="154"/>
      <c r="E462" s="146"/>
      <c r="F462" s="146"/>
    </row>
    <row r="463" spans="1:6" ht="38.25" x14ac:dyDescent="0.2">
      <c r="A463" s="155"/>
      <c r="B463" s="156" t="s">
        <v>446</v>
      </c>
      <c r="C463" s="154"/>
      <c r="D463" s="154"/>
      <c r="E463" s="146"/>
      <c r="F463" s="146"/>
    </row>
    <row r="464" spans="1:6" x14ac:dyDescent="0.2">
      <c r="A464" s="172"/>
      <c r="B464" s="176"/>
      <c r="C464" s="170" t="s">
        <v>431</v>
      </c>
      <c r="D464" s="171">
        <v>1</v>
      </c>
      <c r="E464" s="169"/>
      <c r="F464" s="169"/>
    </row>
    <row r="465" spans="1:6" x14ac:dyDescent="0.2">
      <c r="A465" s="151" t="s">
        <v>487</v>
      </c>
      <c r="B465" s="152" t="s">
        <v>506</v>
      </c>
      <c r="C465" s="149"/>
      <c r="D465" s="149"/>
      <c r="E465" s="150"/>
      <c r="F465" s="150"/>
    </row>
    <row r="466" spans="1:6" x14ac:dyDescent="0.2">
      <c r="A466" s="151" t="s">
        <v>507</v>
      </c>
      <c r="B466" s="152" t="s">
        <v>508</v>
      </c>
      <c r="C466" s="149"/>
      <c r="D466" s="149"/>
      <c r="E466" s="150"/>
      <c r="F466" s="150"/>
    </row>
    <row r="467" spans="1:6" x14ac:dyDescent="0.2">
      <c r="A467" s="151" t="s">
        <v>509</v>
      </c>
      <c r="B467" s="152" t="s">
        <v>510</v>
      </c>
      <c r="C467" s="149"/>
      <c r="D467" s="149"/>
      <c r="E467" s="150"/>
      <c r="F467" s="150"/>
    </row>
    <row r="468" spans="1:6" x14ac:dyDescent="0.2">
      <c r="A468" s="151" t="s">
        <v>511</v>
      </c>
      <c r="B468" s="152" t="s">
        <v>512</v>
      </c>
      <c r="C468" s="149"/>
      <c r="D468" s="149"/>
      <c r="E468" s="150"/>
      <c r="F468" s="150"/>
    </row>
    <row r="469" spans="1:6" ht="89.25" x14ac:dyDescent="0.2">
      <c r="A469" s="155">
        <f>COUNT(#REF!)+1</f>
        <v>1</v>
      </c>
      <c r="B469" s="156" t="s">
        <v>513</v>
      </c>
      <c r="C469" s="154"/>
      <c r="D469" s="154"/>
      <c r="E469" s="146"/>
      <c r="F469" s="146"/>
    </row>
    <row r="470" spans="1:6" x14ac:dyDescent="0.2">
      <c r="A470" s="155"/>
      <c r="B470" s="156" t="s">
        <v>514</v>
      </c>
      <c r="C470" s="154"/>
      <c r="D470" s="154"/>
      <c r="E470" s="146"/>
      <c r="F470" s="146"/>
    </row>
    <row r="471" spans="1:6" x14ac:dyDescent="0.2">
      <c r="A471" s="155"/>
      <c r="B471" s="156" t="s">
        <v>515</v>
      </c>
      <c r="C471" s="154"/>
      <c r="D471" s="154"/>
      <c r="E471" s="146"/>
      <c r="F471" s="146"/>
    </row>
    <row r="472" spans="1:6" x14ac:dyDescent="0.2">
      <c r="A472" s="155"/>
      <c r="B472" s="156" t="s">
        <v>516</v>
      </c>
      <c r="C472" s="154"/>
      <c r="D472" s="154"/>
      <c r="E472" s="146"/>
      <c r="F472" s="146"/>
    </row>
    <row r="473" spans="1:6" x14ac:dyDescent="0.2">
      <c r="A473" s="155"/>
      <c r="B473" s="156" t="s">
        <v>517</v>
      </c>
      <c r="C473" s="154"/>
      <c r="D473" s="154"/>
      <c r="E473" s="146"/>
      <c r="F473" s="146"/>
    </row>
    <row r="474" spans="1:6" x14ac:dyDescent="0.2">
      <c r="A474" s="155"/>
      <c r="B474" s="156" t="s">
        <v>518</v>
      </c>
      <c r="C474" s="154"/>
      <c r="D474" s="154"/>
      <c r="E474" s="146"/>
      <c r="F474" s="146"/>
    </row>
    <row r="475" spans="1:6" x14ac:dyDescent="0.2">
      <c r="A475" s="155"/>
      <c r="B475" s="156" t="s">
        <v>519</v>
      </c>
      <c r="C475" s="154"/>
      <c r="D475" s="154"/>
      <c r="E475" s="146"/>
      <c r="F475" s="146"/>
    </row>
    <row r="476" spans="1:6" x14ac:dyDescent="0.2">
      <c r="A476" s="155"/>
      <c r="B476" s="156" t="s">
        <v>520</v>
      </c>
      <c r="C476" s="154"/>
      <c r="D476" s="154"/>
      <c r="E476" s="146"/>
      <c r="F476" s="146"/>
    </row>
    <row r="477" spans="1:6" x14ac:dyDescent="0.2">
      <c r="A477" s="155"/>
      <c r="B477" s="156" t="s">
        <v>521</v>
      </c>
      <c r="C477" s="154"/>
      <c r="D477" s="154"/>
      <c r="E477" s="146"/>
      <c r="F477" s="146"/>
    </row>
    <row r="478" spans="1:6" x14ac:dyDescent="0.2">
      <c r="A478" s="155"/>
      <c r="B478" s="156" t="s">
        <v>522</v>
      </c>
      <c r="C478" s="154"/>
      <c r="D478" s="154"/>
      <c r="E478" s="146"/>
      <c r="F478" s="146"/>
    </row>
    <row r="479" spans="1:6" x14ac:dyDescent="0.2">
      <c r="A479" s="155"/>
      <c r="B479" s="156" t="s">
        <v>523</v>
      </c>
      <c r="C479" s="154"/>
      <c r="D479" s="154"/>
      <c r="E479" s="146"/>
      <c r="F479" s="146"/>
    </row>
    <row r="480" spans="1:6" x14ac:dyDescent="0.2">
      <c r="A480" s="155"/>
      <c r="B480" s="156" t="s">
        <v>524</v>
      </c>
      <c r="C480" s="154"/>
      <c r="D480" s="154"/>
      <c r="E480" s="146"/>
      <c r="F480" s="146"/>
    </row>
    <row r="481" spans="1:6" x14ac:dyDescent="0.2">
      <c r="A481" s="155"/>
      <c r="B481" s="156" t="s">
        <v>525</v>
      </c>
      <c r="C481" s="154"/>
      <c r="D481" s="154"/>
      <c r="E481" s="146"/>
      <c r="F481" s="146"/>
    </row>
    <row r="482" spans="1:6" x14ac:dyDescent="0.2">
      <c r="A482" s="155"/>
      <c r="B482" s="156" t="s">
        <v>526</v>
      </c>
      <c r="C482" s="154"/>
      <c r="D482" s="154"/>
      <c r="E482" s="146"/>
      <c r="F482" s="146"/>
    </row>
    <row r="483" spans="1:6" x14ac:dyDescent="0.2">
      <c r="A483" s="155"/>
      <c r="B483" s="156" t="s">
        <v>527</v>
      </c>
      <c r="C483" s="154"/>
      <c r="D483" s="154"/>
      <c r="E483" s="146"/>
      <c r="F483" s="146"/>
    </row>
    <row r="484" spans="1:6" x14ac:dyDescent="0.2">
      <c r="A484" s="155"/>
      <c r="B484" s="156" t="s">
        <v>528</v>
      </c>
      <c r="C484" s="154"/>
      <c r="D484" s="154"/>
      <c r="E484" s="146"/>
      <c r="F484" s="146"/>
    </row>
    <row r="485" spans="1:6" x14ac:dyDescent="0.2">
      <c r="A485" s="155"/>
      <c r="B485" s="156" t="s">
        <v>529</v>
      </c>
      <c r="C485" s="154"/>
      <c r="D485" s="154"/>
      <c r="E485" s="146"/>
      <c r="F485" s="146"/>
    </row>
    <row r="486" spans="1:6" x14ac:dyDescent="0.2">
      <c r="A486" s="155"/>
      <c r="B486" s="156" t="s">
        <v>530</v>
      </c>
      <c r="C486" s="154"/>
      <c r="D486" s="154"/>
      <c r="E486" s="146"/>
      <c r="F486" s="146"/>
    </row>
    <row r="487" spans="1:6" x14ac:dyDescent="0.2">
      <c r="A487" s="155"/>
      <c r="B487" s="156" t="s">
        <v>531</v>
      </c>
      <c r="C487" s="154"/>
      <c r="D487" s="154"/>
      <c r="E487" s="146"/>
      <c r="F487" s="146"/>
    </row>
    <row r="488" spans="1:6" x14ac:dyDescent="0.2">
      <c r="A488" s="155"/>
      <c r="B488" s="156" t="s">
        <v>532</v>
      </c>
      <c r="C488" s="154"/>
      <c r="D488" s="154"/>
      <c r="E488" s="146"/>
      <c r="F488" s="146"/>
    </row>
    <row r="489" spans="1:6" x14ac:dyDescent="0.2">
      <c r="A489" s="155"/>
      <c r="B489" s="156" t="s">
        <v>533</v>
      </c>
      <c r="C489" s="154"/>
      <c r="D489" s="154"/>
      <c r="E489" s="146"/>
      <c r="F489" s="146"/>
    </row>
    <row r="490" spans="1:6" x14ac:dyDescent="0.2">
      <c r="A490" s="155"/>
      <c r="B490" s="156" t="s">
        <v>534</v>
      </c>
      <c r="C490" s="154"/>
      <c r="D490" s="154"/>
      <c r="E490" s="146"/>
      <c r="F490" s="146"/>
    </row>
    <row r="491" spans="1:6" x14ac:dyDescent="0.2">
      <c r="A491" s="155"/>
      <c r="B491" s="156" t="s">
        <v>535</v>
      </c>
      <c r="C491" s="154"/>
      <c r="D491" s="154"/>
      <c r="E491" s="146"/>
      <c r="F491" s="146"/>
    </row>
    <row r="492" spans="1:6" x14ac:dyDescent="0.2">
      <c r="A492" s="155"/>
      <c r="B492" s="156" t="s">
        <v>536</v>
      </c>
      <c r="C492" s="154"/>
      <c r="D492" s="154"/>
      <c r="E492" s="146"/>
      <c r="F492" s="146"/>
    </row>
    <row r="493" spans="1:6" x14ac:dyDescent="0.2">
      <c r="A493" s="155"/>
      <c r="B493" s="156" t="s">
        <v>537</v>
      </c>
      <c r="C493" s="154"/>
      <c r="D493" s="154"/>
      <c r="E493" s="146"/>
      <c r="F493" s="146"/>
    </row>
    <row r="494" spans="1:6" x14ac:dyDescent="0.2">
      <c r="A494" s="155"/>
      <c r="B494" s="156" t="s">
        <v>538</v>
      </c>
      <c r="C494" s="154"/>
      <c r="D494" s="154"/>
      <c r="E494" s="146"/>
      <c r="F494" s="146"/>
    </row>
    <row r="495" spans="1:6" x14ac:dyDescent="0.2">
      <c r="A495" s="155"/>
      <c r="B495" s="156" t="s">
        <v>539</v>
      </c>
      <c r="C495" s="154"/>
      <c r="D495" s="154"/>
      <c r="E495" s="146"/>
      <c r="F495" s="146"/>
    </row>
    <row r="496" spans="1:6" x14ac:dyDescent="0.2">
      <c r="A496" s="155"/>
      <c r="B496" s="156" t="s">
        <v>540</v>
      </c>
      <c r="C496" s="154"/>
      <c r="D496" s="154"/>
      <c r="E496" s="146"/>
      <c r="F496" s="146"/>
    </row>
    <row r="497" spans="1:6" x14ac:dyDescent="0.2">
      <c r="A497" s="155"/>
      <c r="B497" s="156" t="s">
        <v>541</v>
      </c>
      <c r="C497" s="154"/>
      <c r="D497" s="154"/>
      <c r="E497" s="146"/>
      <c r="F497" s="146"/>
    </row>
    <row r="498" spans="1:6" x14ac:dyDescent="0.2">
      <c r="A498" s="155"/>
      <c r="B498" s="156" t="s">
        <v>542</v>
      </c>
      <c r="C498" s="154"/>
      <c r="D498" s="154"/>
      <c r="E498" s="146"/>
      <c r="F498" s="146"/>
    </row>
    <row r="499" spans="1:6" x14ac:dyDescent="0.2">
      <c r="A499" s="155"/>
      <c r="B499" s="156" t="s">
        <v>543</v>
      </c>
      <c r="C499" s="154"/>
      <c r="D499" s="154"/>
      <c r="E499" s="146"/>
      <c r="F499" s="146"/>
    </row>
    <row r="500" spans="1:6" x14ac:dyDescent="0.2">
      <c r="A500" s="155"/>
      <c r="B500" s="156" t="s">
        <v>544</v>
      </c>
      <c r="C500" s="154"/>
      <c r="D500" s="154"/>
      <c r="E500" s="146"/>
      <c r="F500" s="146"/>
    </row>
    <row r="501" spans="1:6" x14ac:dyDescent="0.2">
      <c r="A501" s="155"/>
      <c r="B501" s="156" t="s">
        <v>545</v>
      </c>
      <c r="C501" s="154"/>
      <c r="D501" s="154"/>
      <c r="E501" s="146"/>
      <c r="F501" s="146"/>
    </row>
    <row r="502" spans="1:6" x14ac:dyDescent="0.2">
      <c r="A502" s="155"/>
      <c r="B502" s="156" t="s">
        <v>546</v>
      </c>
      <c r="C502" s="154"/>
      <c r="D502" s="154"/>
      <c r="E502" s="146"/>
      <c r="F502" s="146"/>
    </row>
    <row r="503" spans="1:6" x14ac:dyDescent="0.2">
      <c r="A503" s="155"/>
      <c r="B503" s="156" t="s">
        <v>547</v>
      </c>
      <c r="C503" s="154"/>
      <c r="D503" s="154"/>
      <c r="E503" s="146"/>
      <c r="F503" s="146"/>
    </row>
    <row r="504" spans="1:6" x14ac:dyDescent="0.2">
      <c r="A504" s="155"/>
      <c r="B504" s="156" t="s">
        <v>548</v>
      </c>
      <c r="C504" s="154"/>
      <c r="D504" s="154"/>
      <c r="E504" s="146"/>
      <c r="F504" s="146"/>
    </row>
    <row r="505" spans="1:6" x14ac:dyDescent="0.2">
      <c r="A505" s="155"/>
      <c r="B505" s="156" t="s">
        <v>549</v>
      </c>
      <c r="C505" s="154"/>
      <c r="D505" s="154"/>
      <c r="E505" s="146"/>
      <c r="F505" s="146"/>
    </row>
    <row r="506" spans="1:6" x14ac:dyDescent="0.2">
      <c r="A506" s="155"/>
      <c r="B506" s="156" t="s">
        <v>550</v>
      </c>
      <c r="C506" s="154"/>
      <c r="D506" s="154"/>
      <c r="E506" s="146"/>
      <c r="F506" s="146"/>
    </row>
    <row r="507" spans="1:6" x14ac:dyDescent="0.2">
      <c r="A507" s="155"/>
      <c r="B507" s="156" t="s">
        <v>551</v>
      </c>
      <c r="C507" s="154"/>
      <c r="D507" s="154"/>
      <c r="E507" s="146"/>
      <c r="F507" s="146"/>
    </row>
    <row r="508" spans="1:6" x14ac:dyDescent="0.2">
      <c r="A508" s="155"/>
      <c r="B508" s="156" t="s">
        <v>353</v>
      </c>
      <c r="C508" s="154"/>
      <c r="D508" s="154"/>
      <c r="E508" s="146"/>
      <c r="F508" s="146"/>
    </row>
    <row r="509" spans="1:6" x14ac:dyDescent="0.2">
      <c r="A509" s="155"/>
      <c r="B509" s="156" t="s">
        <v>552</v>
      </c>
      <c r="C509" s="154" t="s">
        <v>1</v>
      </c>
      <c r="D509" s="154">
        <v>1</v>
      </c>
      <c r="E509" s="146"/>
      <c r="F509" s="146"/>
    </row>
    <row r="510" spans="1:6" x14ac:dyDescent="0.2">
      <c r="A510" s="155"/>
      <c r="B510" s="156"/>
      <c r="C510" s="154"/>
      <c r="D510" s="154"/>
      <c r="E510" s="146"/>
      <c r="F510" s="146"/>
    </row>
    <row r="511" spans="1:6" ht="63.75" x14ac:dyDescent="0.2">
      <c r="A511" s="155">
        <f>COUNT($A$468:A510)+1</f>
        <v>2</v>
      </c>
      <c r="B511" s="156" t="s">
        <v>553</v>
      </c>
      <c r="C511" s="154"/>
      <c r="D511" s="154"/>
      <c r="E511" s="146"/>
      <c r="F511" s="146"/>
    </row>
    <row r="512" spans="1:6" x14ac:dyDescent="0.2">
      <c r="A512" s="155"/>
      <c r="B512" s="180" t="s">
        <v>554</v>
      </c>
      <c r="C512" s="154"/>
      <c r="D512" s="154"/>
      <c r="E512" s="146"/>
      <c r="F512" s="146"/>
    </row>
    <row r="513" spans="1:6" x14ac:dyDescent="0.2">
      <c r="A513" s="155"/>
      <c r="B513" s="180" t="s">
        <v>555</v>
      </c>
      <c r="C513" s="154"/>
      <c r="D513" s="154"/>
      <c r="E513" s="146"/>
      <c r="F513" s="146"/>
    </row>
    <row r="514" spans="1:6" x14ac:dyDescent="0.2">
      <c r="A514" s="155"/>
      <c r="B514" s="181" t="s">
        <v>556</v>
      </c>
      <c r="C514" s="154"/>
      <c r="D514" s="154"/>
      <c r="E514" s="146"/>
      <c r="F514" s="146"/>
    </row>
    <row r="515" spans="1:6" x14ac:dyDescent="0.2">
      <c r="A515" s="155"/>
      <c r="B515" s="180" t="s">
        <v>557</v>
      </c>
      <c r="C515" s="154"/>
      <c r="D515" s="154"/>
      <c r="E515" s="146"/>
      <c r="F515" s="146"/>
    </row>
    <row r="516" spans="1:6" x14ac:dyDescent="0.2">
      <c r="A516" s="155"/>
      <c r="B516" s="181" t="s">
        <v>558</v>
      </c>
      <c r="C516" s="154"/>
      <c r="D516" s="154"/>
      <c r="E516" s="146"/>
      <c r="F516" s="146"/>
    </row>
    <row r="517" spans="1:6" x14ac:dyDescent="0.2">
      <c r="A517" s="155"/>
      <c r="B517" s="180" t="s">
        <v>559</v>
      </c>
      <c r="C517" s="154"/>
      <c r="D517" s="154"/>
      <c r="E517" s="146"/>
      <c r="F517" s="146"/>
    </row>
    <row r="518" spans="1:6" x14ac:dyDescent="0.2">
      <c r="A518" s="155"/>
      <c r="B518" s="180" t="s">
        <v>560</v>
      </c>
      <c r="C518" s="154"/>
      <c r="D518" s="154"/>
      <c r="E518" s="146"/>
      <c r="F518" s="146"/>
    </row>
    <row r="519" spans="1:6" x14ac:dyDescent="0.2">
      <c r="A519" s="155"/>
      <c r="B519" s="180" t="s">
        <v>561</v>
      </c>
      <c r="C519" s="154"/>
      <c r="D519" s="154"/>
      <c r="E519" s="146"/>
      <c r="F519" s="146"/>
    </row>
    <row r="520" spans="1:6" x14ac:dyDescent="0.2">
      <c r="A520" s="155"/>
      <c r="B520" s="180" t="s">
        <v>562</v>
      </c>
      <c r="C520" s="154"/>
      <c r="D520" s="154"/>
      <c r="E520" s="146"/>
      <c r="F520" s="146"/>
    </row>
    <row r="521" spans="1:6" x14ac:dyDescent="0.2">
      <c r="A521" s="155"/>
      <c r="B521" s="180" t="s">
        <v>563</v>
      </c>
      <c r="C521" s="154"/>
      <c r="D521" s="154"/>
      <c r="E521" s="146"/>
      <c r="F521" s="146"/>
    </row>
    <row r="522" spans="1:6" x14ac:dyDescent="0.2">
      <c r="A522" s="155"/>
      <c r="B522" s="180" t="s">
        <v>564</v>
      </c>
      <c r="C522" s="154"/>
      <c r="D522" s="154"/>
      <c r="E522" s="146"/>
      <c r="F522" s="146"/>
    </row>
    <row r="523" spans="1:6" x14ac:dyDescent="0.2">
      <c r="A523" s="155"/>
      <c r="B523" s="180" t="s">
        <v>565</v>
      </c>
      <c r="C523" s="154"/>
      <c r="D523" s="154"/>
      <c r="E523" s="146"/>
      <c r="F523" s="146"/>
    </row>
    <row r="524" spans="1:6" x14ac:dyDescent="0.2">
      <c r="A524" s="155"/>
      <c r="B524" s="180" t="s">
        <v>566</v>
      </c>
      <c r="C524" s="154"/>
      <c r="D524" s="154"/>
      <c r="E524" s="146"/>
      <c r="F524" s="146"/>
    </row>
    <row r="525" spans="1:6" x14ac:dyDescent="0.2">
      <c r="A525" s="155"/>
      <c r="B525" s="180" t="s">
        <v>567</v>
      </c>
      <c r="C525" s="154"/>
      <c r="D525" s="154"/>
      <c r="E525" s="146"/>
      <c r="F525" s="146"/>
    </row>
    <row r="526" spans="1:6" x14ac:dyDescent="0.2">
      <c r="A526" s="155"/>
      <c r="B526" s="180" t="s">
        <v>568</v>
      </c>
      <c r="C526" s="154"/>
      <c r="D526" s="154"/>
      <c r="E526" s="146"/>
      <c r="F526" s="146"/>
    </row>
    <row r="527" spans="1:6" x14ac:dyDescent="0.2">
      <c r="A527" s="155"/>
      <c r="B527" s="180" t="s">
        <v>569</v>
      </c>
      <c r="C527" s="154"/>
      <c r="D527" s="154"/>
      <c r="E527" s="146"/>
      <c r="F527" s="146"/>
    </row>
    <row r="528" spans="1:6" x14ac:dyDescent="0.2">
      <c r="A528" s="155"/>
      <c r="B528" s="180" t="s">
        <v>547</v>
      </c>
      <c r="C528" s="154"/>
      <c r="D528" s="154"/>
      <c r="E528" s="146"/>
      <c r="F528" s="146"/>
    </row>
    <row r="529" spans="1:6" x14ac:dyDescent="0.2">
      <c r="A529" s="155"/>
      <c r="B529" s="180" t="s">
        <v>570</v>
      </c>
      <c r="C529" s="154"/>
      <c r="D529" s="154"/>
      <c r="E529" s="146"/>
      <c r="F529" s="146"/>
    </row>
    <row r="530" spans="1:6" x14ac:dyDescent="0.2">
      <c r="A530" s="155"/>
      <c r="B530" s="180" t="s">
        <v>571</v>
      </c>
      <c r="C530" s="154"/>
      <c r="D530" s="154"/>
      <c r="E530" s="146"/>
      <c r="F530" s="146"/>
    </row>
    <row r="531" spans="1:6" x14ac:dyDescent="0.2">
      <c r="A531" s="155"/>
      <c r="B531" s="180" t="s">
        <v>572</v>
      </c>
      <c r="C531" s="154"/>
      <c r="D531" s="154"/>
      <c r="E531" s="146"/>
      <c r="F531" s="146"/>
    </row>
    <row r="532" spans="1:6" x14ac:dyDescent="0.2">
      <c r="A532" s="155"/>
      <c r="B532" s="180" t="s">
        <v>573</v>
      </c>
      <c r="C532" s="154"/>
      <c r="D532" s="154"/>
      <c r="E532" s="146"/>
      <c r="F532" s="146"/>
    </row>
    <row r="533" spans="1:6" x14ac:dyDescent="0.2">
      <c r="A533" s="155"/>
      <c r="B533" s="180" t="s">
        <v>574</v>
      </c>
      <c r="C533" s="154"/>
      <c r="D533" s="154"/>
      <c r="E533" s="146"/>
      <c r="F533" s="146"/>
    </row>
    <row r="534" spans="1:6" x14ac:dyDescent="0.2">
      <c r="A534" s="155"/>
      <c r="B534" s="180" t="s">
        <v>575</v>
      </c>
      <c r="C534" s="154"/>
      <c r="D534" s="154"/>
      <c r="E534" s="146"/>
      <c r="F534" s="146"/>
    </row>
    <row r="535" spans="1:6" x14ac:dyDescent="0.2">
      <c r="A535" s="155"/>
      <c r="B535" s="180" t="s">
        <v>576</v>
      </c>
      <c r="C535" s="154"/>
      <c r="D535" s="154"/>
      <c r="E535" s="146"/>
      <c r="F535" s="146"/>
    </row>
    <row r="536" spans="1:6" x14ac:dyDescent="0.2">
      <c r="A536" s="155"/>
      <c r="B536" s="180" t="s">
        <v>577</v>
      </c>
      <c r="C536" s="154"/>
      <c r="D536" s="154"/>
      <c r="E536" s="146"/>
      <c r="F536" s="146"/>
    </row>
    <row r="537" spans="1:6" x14ac:dyDescent="0.2">
      <c r="A537" s="155"/>
      <c r="B537" s="180" t="s">
        <v>578</v>
      </c>
      <c r="C537" s="154"/>
      <c r="D537" s="154"/>
      <c r="E537" s="146"/>
      <c r="F537" s="146"/>
    </row>
    <row r="538" spans="1:6" x14ac:dyDescent="0.2">
      <c r="A538" s="155"/>
      <c r="B538" s="180" t="s">
        <v>579</v>
      </c>
      <c r="C538" s="154"/>
      <c r="D538" s="154"/>
      <c r="E538" s="146"/>
      <c r="F538" s="146"/>
    </row>
    <row r="539" spans="1:6" x14ac:dyDescent="0.2">
      <c r="A539" s="155"/>
      <c r="B539" s="156" t="s">
        <v>353</v>
      </c>
      <c r="C539" s="154"/>
      <c r="D539" s="154"/>
      <c r="E539" s="146"/>
      <c r="F539" s="146"/>
    </row>
    <row r="540" spans="1:6" x14ac:dyDescent="0.2">
      <c r="A540" s="155"/>
      <c r="B540" s="156" t="s">
        <v>580</v>
      </c>
      <c r="C540" s="154" t="s">
        <v>1</v>
      </c>
      <c r="D540" s="154">
        <v>1</v>
      </c>
      <c r="E540" s="146"/>
      <c r="F540" s="146"/>
    </row>
    <row r="541" spans="1:6" x14ac:dyDescent="0.2">
      <c r="A541" s="155"/>
      <c r="B541" s="156"/>
      <c r="C541" s="154"/>
      <c r="D541" s="154"/>
      <c r="E541" s="146"/>
      <c r="F541" s="146"/>
    </row>
    <row r="542" spans="1:6" ht="38.25" x14ac:dyDescent="0.2">
      <c r="A542" s="155">
        <f>COUNT($A$468:A541)+1</f>
        <v>3</v>
      </c>
      <c r="B542" s="156" t="s">
        <v>581</v>
      </c>
      <c r="C542" s="154"/>
      <c r="D542" s="154"/>
      <c r="E542" s="146"/>
      <c r="F542" s="146"/>
    </row>
    <row r="543" spans="1:6" ht="25.5" x14ac:dyDescent="0.2">
      <c r="A543" s="155"/>
      <c r="B543" s="156" t="s">
        <v>582</v>
      </c>
      <c r="C543" s="154"/>
      <c r="D543" s="154"/>
      <c r="E543" s="146"/>
      <c r="F543" s="146"/>
    </row>
    <row r="544" spans="1:6" ht="63.75" x14ac:dyDescent="0.2">
      <c r="A544" s="155"/>
      <c r="B544" s="156" t="s">
        <v>583</v>
      </c>
      <c r="C544" s="154"/>
      <c r="D544" s="154"/>
      <c r="E544" s="146"/>
      <c r="F544" s="146"/>
    </row>
    <row r="545" spans="1:6" x14ac:dyDescent="0.2">
      <c r="A545" s="155"/>
      <c r="B545" s="156" t="s">
        <v>584</v>
      </c>
      <c r="C545" s="154"/>
      <c r="D545" s="154"/>
      <c r="E545" s="146"/>
      <c r="F545" s="146"/>
    </row>
    <row r="546" spans="1:6" x14ac:dyDescent="0.2">
      <c r="A546" s="155"/>
      <c r="B546" s="156" t="s">
        <v>585</v>
      </c>
      <c r="C546" s="154"/>
      <c r="D546" s="154"/>
      <c r="E546" s="146"/>
      <c r="F546" s="146"/>
    </row>
    <row r="547" spans="1:6" x14ac:dyDescent="0.2">
      <c r="A547" s="155"/>
      <c r="B547" s="156" t="s">
        <v>586</v>
      </c>
      <c r="C547" s="154"/>
      <c r="D547" s="154"/>
      <c r="E547" s="146"/>
      <c r="F547" s="146"/>
    </row>
    <row r="548" spans="1:6" ht="25.5" x14ac:dyDescent="0.2">
      <c r="A548" s="155"/>
      <c r="B548" s="156" t="s">
        <v>587</v>
      </c>
      <c r="C548" s="154" t="s">
        <v>588</v>
      </c>
      <c r="D548" s="154">
        <v>1</v>
      </c>
      <c r="E548" s="146"/>
      <c r="F548" s="146"/>
    </row>
    <row r="549" spans="1:6" x14ac:dyDescent="0.2">
      <c r="A549" s="155"/>
      <c r="B549" s="156"/>
      <c r="C549" s="154"/>
      <c r="D549" s="154"/>
      <c r="E549" s="146"/>
      <c r="F549" s="146"/>
    </row>
    <row r="550" spans="1:6" x14ac:dyDescent="0.2">
      <c r="A550" s="155">
        <f>COUNT($A$468:A549)+1</f>
        <v>4</v>
      </c>
      <c r="B550" s="156" t="s">
        <v>589</v>
      </c>
      <c r="C550" s="154"/>
      <c r="D550" s="154"/>
      <c r="E550" s="146"/>
      <c r="F550" s="146"/>
    </row>
    <row r="551" spans="1:6" x14ac:dyDescent="0.2">
      <c r="A551" s="155"/>
      <c r="B551" s="156" t="s">
        <v>590</v>
      </c>
      <c r="C551" s="154"/>
      <c r="D551" s="154"/>
      <c r="E551" s="146"/>
      <c r="F551" s="146"/>
    </row>
    <row r="552" spans="1:6" x14ac:dyDescent="0.2">
      <c r="A552" s="155"/>
      <c r="B552" s="156" t="s">
        <v>591</v>
      </c>
      <c r="C552" s="154"/>
      <c r="D552" s="154"/>
      <c r="E552" s="146"/>
      <c r="F552" s="146"/>
    </row>
    <row r="553" spans="1:6" x14ac:dyDescent="0.2">
      <c r="A553" s="155"/>
      <c r="B553" s="156" t="s">
        <v>412</v>
      </c>
      <c r="C553" s="154" t="s">
        <v>411</v>
      </c>
      <c r="D553" s="154">
        <v>35</v>
      </c>
      <c r="E553" s="146"/>
      <c r="F553" s="146"/>
    </row>
    <row r="554" spans="1:6" x14ac:dyDescent="0.2">
      <c r="A554" s="155"/>
      <c r="B554" s="156" t="s">
        <v>414</v>
      </c>
      <c r="C554" s="154" t="s">
        <v>411</v>
      </c>
      <c r="D554" s="154">
        <v>35</v>
      </c>
      <c r="E554" s="146"/>
      <c r="F554" s="146"/>
    </row>
    <row r="555" spans="1:6" x14ac:dyDescent="0.2">
      <c r="A555" s="155"/>
      <c r="B555" s="156"/>
      <c r="C555" s="154"/>
      <c r="D555" s="154"/>
      <c r="E555" s="146"/>
      <c r="F555" s="146"/>
    </row>
    <row r="556" spans="1:6" ht="25.5" x14ac:dyDescent="0.2">
      <c r="A556" s="155">
        <f>COUNT($A$468:A555)+1</f>
        <v>5</v>
      </c>
      <c r="B556" s="156" t="s">
        <v>592</v>
      </c>
      <c r="C556" s="154"/>
      <c r="D556" s="154"/>
      <c r="E556" s="146"/>
      <c r="F556" s="146"/>
    </row>
    <row r="557" spans="1:6" x14ac:dyDescent="0.2">
      <c r="A557" s="155"/>
      <c r="B557" s="156" t="s">
        <v>593</v>
      </c>
      <c r="C557" s="154" t="s">
        <v>411</v>
      </c>
      <c r="D557" s="154">
        <v>30</v>
      </c>
      <c r="E557" s="146"/>
      <c r="F557" s="146"/>
    </row>
    <row r="558" spans="1:6" x14ac:dyDescent="0.2">
      <c r="A558" s="155"/>
      <c r="B558" s="156"/>
      <c r="C558" s="154"/>
      <c r="D558" s="154"/>
      <c r="E558" s="146"/>
      <c r="F558" s="146"/>
    </row>
    <row r="559" spans="1:6" x14ac:dyDescent="0.2">
      <c r="A559" s="155">
        <f>COUNT($A$468:A558)+1</f>
        <v>6</v>
      </c>
      <c r="B559" s="156" t="s">
        <v>594</v>
      </c>
      <c r="C559" s="154" t="s">
        <v>0</v>
      </c>
      <c r="D559" s="154">
        <v>2</v>
      </c>
      <c r="E559" s="146"/>
      <c r="F559" s="146"/>
    </row>
    <row r="560" spans="1:6" x14ac:dyDescent="0.2">
      <c r="A560" s="155"/>
      <c r="B560" s="156"/>
      <c r="C560" s="154"/>
      <c r="D560" s="154"/>
      <c r="E560" s="146"/>
      <c r="F560" s="146"/>
    </row>
    <row r="561" spans="1:6" x14ac:dyDescent="0.2">
      <c r="A561" s="155"/>
      <c r="B561" s="156"/>
      <c r="C561" s="154"/>
      <c r="D561" s="154"/>
      <c r="E561" s="146"/>
      <c r="F561" s="146"/>
    </row>
    <row r="562" spans="1:6" ht="25.5" x14ac:dyDescent="0.2">
      <c r="A562" s="155">
        <f>COUNT($A$468:A561)+1</f>
        <v>7</v>
      </c>
      <c r="B562" s="156" t="s">
        <v>595</v>
      </c>
      <c r="C562" s="154" t="s">
        <v>431</v>
      </c>
      <c r="D562" s="154">
        <v>1</v>
      </c>
      <c r="E562" s="146"/>
      <c r="F562" s="146"/>
    </row>
    <row r="563" spans="1:6" x14ac:dyDescent="0.2">
      <c r="A563" s="155"/>
      <c r="B563" s="156"/>
      <c r="C563" s="154"/>
      <c r="D563" s="154"/>
      <c r="E563" s="146"/>
      <c r="F563" s="146"/>
    </row>
    <row r="564" spans="1:6" x14ac:dyDescent="0.2">
      <c r="A564" s="155"/>
      <c r="B564" s="156"/>
      <c r="C564" s="154"/>
      <c r="D564" s="154"/>
      <c r="E564" s="146"/>
      <c r="F564" s="146"/>
    </row>
    <row r="565" spans="1:6" ht="25.5" x14ac:dyDescent="0.2">
      <c r="A565" s="155">
        <f>COUNT($A$468:A564)+1</f>
        <v>8</v>
      </c>
      <c r="B565" s="156" t="s">
        <v>596</v>
      </c>
      <c r="C565" s="154" t="s">
        <v>431</v>
      </c>
      <c r="D565" s="154">
        <v>1</v>
      </c>
      <c r="E565" s="146"/>
      <c r="F565" s="146"/>
    </row>
    <row r="566" spans="1:6" x14ac:dyDescent="0.2">
      <c r="A566" s="155"/>
      <c r="B566" s="156"/>
      <c r="C566" s="154"/>
      <c r="D566" s="154"/>
      <c r="E566" s="146"/>
      <c r="F566" s="146"/>
    </row>
    <row r="567" spans="1:6" x14ac:dyDescent="0.2">
      <c r="A567" s="155"/>
      <c r="B567" s="156"/>
      <c r="C567" s="154"/>
      <c r="D567" s="154"/>
      <c r="E567" s="146"/>
      <c r="F567" s="146"/>
    </row>
    <row r="568" spans="1:6" x14ac:dyDescent="0.2">
      <c r="A568" s="155">
        <f>COUNT($A$468:A567)+1</f>
        <v>9</v>
      </c>
      <c r="B568" s="156" t="s">
        <v>597</v>
      </c>
      <c r="C568" s="154" t="s">
        <v>431</v>
      </c>
      <c r="D568" s="154">
        <v>1</v>
      </c>
      <c r="E568" s="146"/>
      <c r="F568" s="146"/>
    </row>
    <row r="569" spans="1:6" x14ac:dyDescent="0.2">
      <c r="A569" s="155"/>
      <c r="B569" s="156"/>
      <c r="C569" s="154"/>
      <c r="D569" s="154"/>
      <c r="E569" s="146"/>
      <c r="F569" s="146"/>
    </row>
    <row r="570" spans="1:6" x14ac:dyDescent="0.2">
      <c r="A570" s="155"/>
      <c r="B570" s="156"/>
      <c r="C570" s="154"/>
      <c r="D570" s="154"/>
      <c r="E570" s="146"/>
      <c r="F570" s="146"/>
    </row>
    <row r="571" spans="1:6" x14ac:dyDescent="0.2">
      <c r="A571" s="155">
        <f>COUNT($A$468:A570)+1</f>
        <v>10</v>
      </c>
      <c r="B571" s="156" t="s">
        <v>598</v>
      </c>
      <c r="C571" s="154" t="s">
        <v>431</v>
      </c>
      <c r="D571" s="154">
        <v>1</v>
      </c>
      <c r="E571" s="146"/>
      <c r="F571" s="146"/>
    </row>
    <row r="572" spans="1:6" x14ac:dyDescent="0.2">
      <c r="A572" s="155"/>
      <c r="B572" s="156"/>
      <c r="C572" s="154"/>
      <c r="D572" s="154"/>
      <c r="E572" s="146"/>
      <c r="F572" s="146"/>
    </row>
    <row r="573" spans="1:6" x14ac:dyDescent="0.2">
      <c r="A573" s="155">
        <f>COUNT($A$468:A572)+1</f>
        <v>11</v>
      </c>
      <c r="B573" s="156" t="s">
        <v>599</v>
      </c>
      <c r="C573" s="154"/>
      <c r="D573" s="154"/>
      <c r="E573" s="146"/>
      <c r="F573" s="146"/>
    </row>
    <row r="574" spans="1:6" x14ac:dyDescent="0.2">
      <c r="A574" s="155"/>
      <c r="B574" s="156" t="s">
        <v>600</v>
      </c>
      <c r="C574" s="154"/>
      <c r="D574" s="154"/>
      <c r="E574" s="146"/>
      <c r="F574" s="146"/>
    </row>
    <row r="575" spans="1:6" x14ac:dyDescent="0.2">
      <c r="A575" s="155"/>
      <c r="B575" s="156" t="s">
        <v>601</v>
      </c>
      <c r="C575" s="154"/>
      <c r="D575" s="154"/>
      <c r="E575" s="146"/>
      <c r="F575" s="146"/>
    </row>
    <row r="576" spans="1:6" x14ac:dyDescent="0.2">
      <c r="A576" s="155"/>
      <c r="B576" s="156" t="s">
        <v>602</v>
      </c>
      <c r="C576" s="154"/>
      <c r="D576" s="154"/>
      <c r="E576" s="146"/>
      <c r="F576" s="146"/>
    </row>
    <row r="577" spans="1:6" x14ac:dyDescent="0.2">
      <c r="A577" s="155"/>
      <c r="B577" s="156" t="s">
        <v>603</v>
      </c>
      <c r="C577" s="154" t="s">
        <v>431</v>
      </c>
      <c r="D577" s="154">
        <v>1</v>
      </c>
      <c r="E577" s="146"/>
      <c r="F577" s="146"/>
    </row>
    <row r="578" spans="1:6" x14ac:dyDescent="0.2">
      <c r="A578" s="155"/>
      <c r="B578" s="156"/>
      <c r="C578" s="154"/>
      <c r="D578" s="154"/>
      <c r="E578" s="146"/>
      <c r="F578" s="146"/>
    </row>
    <row r="579" spans="1:6" ht="38.25" x14ac:dyDescent="0.2">
      <c r="A579" s="155">
        <f>COUNT($A$468:A578)+1</f>
        <v>12</v>
      </c>
      <c r="B579" s="156" t="s">
        <v>435</v>
      </c>
      <c r="C579" s="154" t="s">
        <v>431</v>
      </c>
      <c r="D579" s="154">
        <v>1</v>
      </c>
      <c r="E579" s="146"/>
      <c r="F579" s="146"/>
    </row>
    <row r="580" spans="1:6" x14ac:dyDescent="0.2">
      <c r="A580" s="155"/>
      <c r="B580" s="156"/>
      <c r="C580" s="154"/>
      <c r="D580" s="154"/>
      <c r="E580" s="146"/>
      <c r="F580" s="146"/>
    </row>
    <row r="581" spans="1:6" x14ac:dyDescent="0.2">
      <c r="A581" s="155">
        <f>COUNT($A$468:A580)+1</f>
        <v>13</v>
      </c>
      <c r="B581" s="156" t="s">
        <v>436</v>
      </c>
      <c r="C581" s="154"/>
      <c r="D581" s="154"/>
      <c r="E581" s="146"/>
      <c r="F581" s="146"/>
    </row>
    <row r="582" spans="1:6" x14ac:dyDescent="0.2">
      <c r="A582" s="155"/>
      <c r="B582" s="156" t="s">
        <v>437</v>
      </c>
      <c r="C582" s="154"/>
      <c r="D582" s="154"/>
      <c r="E582" s="146"/>
      <c r="F582" s="146"/>
    </row>
    <row r="583" spans="1:6" x14ac:dyDescent="0.2">
      <c r="A583" s="155"/>
      <c r="B583" s="156" t="s">
        <v>438</v>
      </c>
      <c r="C583" s="154"/>
      <c r="D583" s="154"/>
      <c r="E583" s="146"/>
      <c r="F583" s="146"/>
    </row>
    <row r="584" spans="1:6" x14ac:dyDescent="0.2">
      <c r="A584" s="155"/>
      <c r="B584" s="156" t="s">
        <v>439</v>
      </c>
      <c r="C584" s="154" t="s">
        <v>431</v>
      </c>
      <c r="D584" s="154">
        <v>1</v>
      </c>
      <c r="E584" s="146"/>
      <c r="F584" s="146"/>
    </row>
    <row r="585" spans="1:6" x14ac:dyDescent="0.2">
      <c r="A585" s="155"/>
      <c r="B585" s="156"/>
      <c r="C585" s="154"/>
      <c r="D585" s="154"/>
      <c r="E585" s="146"/>
      <c r="F585" s="146"/>
    </row>
    <row r="586" spans="1:6" ht="63.75" x14ac:dyDescent="0.2">
      <c r="A586" s="155">
        <f>COUNT($A$468:A585)+1</f>
        <v>14</v>
      </c>
      <c r="B586" s="156" t="s">
        <v>440</v>
      </c>
      <c r="C586" s="154" t="s">
        <v>0</v>
      </c>
      <c r="D586" s="154">
        <v>75</v>
      </c>
      <c r="E586" s="146"/>
      <c r="F586" s="146"/>
    </row>
    <row r="587" spans="1:6" x14ac:dyDescent="0.2">
      <c r="A587" s="155"/>
      <c r="B587" s="156"/>
      <c r="C587" s="154"/>
      <c r="D587" s="154"/>
      <c r="E587" s="146"/>
      <c r="F587" s="146"/>
    </row>
    <row r="588" spans="1:6" ht="25.5" x14ac:dyDescent="0.2">
      <c r="A588" s="155">
        <f>COUNT($A$468:A587)+1</f>
        <v>15</v>
      </c>
      <c r="B588" s="156" t="s">
        <v>441</v>
      </c>
      <c r="C588" s="154" t="s">
        <v>431</v>
      </c>
      <c r="D588" s="154">
        <v>1</v>
      </c>
      <c r="E588" s="146"/>
      <c r="F588" s="146"/>
    </row>
    <row r="589" spans="1:6" x14ac:dyDescent="0.2">
      <c r="A589" s="155"/>
      <c r="B589" s="156"/>
      <c r="C589" s="154"/>
      <c r="D589" s="154"/>
      <c r="E589" s="146"/>
      <c r="F589" s="146"/>
    </row>
    <row r="590" spans="1:6" x14ac:dyDescent="0.2">
      <c r="A590" s="155">
        <f>COUNT($A$468:A589)+1</f>
        <v>16</v>
      </c>
      <c r="B590" s="156" t="s">
        <v>442</v>
      </c>
      <c r="C590" s="154" t="s">
        <v>431</v>
      </c>
      <c r="D590" s="154">
        <v>1</v>
      </c>
      <c r="E590" s="146"/>
      <c r="F590" s="146"/>
    </row>
    <row r="591" spans="1:6" x14ac:dyDescent="0.2">
      <c r="A591" s="155"/>
      <c r="B591" s="156"/>
      <c r="C591" s="154"/>
      <c r="D591" s="154"/>
      <c r="E591" s="146"/>
      <c r="F591" s="146"/>
    </row>
    <row r="592" spans="1:6" x14ac:dyDescent="0.2">
      <c r="A592" s="155">
        <f>COUNT($A$468:A591)+1</f>
        <v>17</v>
      </c>
      <c r="B592" s="156" t="s">
        <v>443</v>
      </c>
      <c r="C592" s="154" t="s">
        <v>431</v>
      </c>
      <c r="D592" s="154">
        <v>1</v>
      </c>
      <c r="E592" s="146"/>
      <c r="F592" s="146"/>
    </row>
    <row r="593" spans="1:6" x14ac:dyDescent="0.2">
      <c r="A593" s="155"/>
      <c r="B593" s="156"/>
      <c r="C593" s="154"/>
      <c r="D593" s="154"/>
      <c r="E593" s="146"/>
      <c r="F593" s="146"/>
    </row>
    <row r="594" spans="1:6" x14ac:dyDescent="0.2">
      <c r="A594" s="151" t="s">
        <v>511</v>
      </c>
      <c r="B594" s="152" t="s">
        <v>604</v>
      </c>
      <c r="C594" s="149"/>
      <c r="D594" s="149"/>
      <c r="E594" s="150"/>
      <c r="F594" s="150"/>
    </row>
    <row r="595" spans="1:6" x14ac:dyDescent="0.2">
      <c r="A595" s="151" t="s">
        <v>605</v>
      </c>
      <c r="B595" s="152" t="s">
        <v>606</v>
      </c>
      <c r="C595" s="149"/>
      <c r="D595" s="149"/>
      <c r="E595" s="150"/>
      <c r="F595" s="150"/>
    </row>
    <row r="596" spans="1:6" x14ac:dyDescent="0.2">
      <c r="A596" s="155"/>
      <c r="B596" s="156"/>
      <c r="C596" s="154"/>
      <c r="D596" s="154"/>
      <c r="E596" s="146"/>
      <c r="F596" s="146"/>
    </row>
    <row r="597" spans="1:6" ht="25.5" x14ac:dyDescent="0.2">
      <c r="A597" s="155">
        <f>COUNT(#REF!)+1</f>
        <v>1</v>
      </c>
      <c r="B597" s="156" t="s">
        <v>607</v>
      </c>
      <c r="C597" s="154"/>
      <c r="D597" s="154"/>
      <c r="E597" s="146"/>
      <c r="F597" s="146"/>
    </row>
    <row r="598" spans="1:6" x14ac:dyDescent="0.2">
      <c r="A598" s="155"/>
      <c r="B598" s="156" t="s">
        <v>608</v>
      </c>
      <c r="C598" s="154" t="s">
        <v>431</v>
      </c>
      <c r="D598" s="154">
        <v>2</v>
      </c>
      <c r="E598" s="146"/>
      <c r="F598" s="146"/>
    </row>
    <row r="599" spans="1:6" x14ac:dyDescent="0.2">
      <c r="A599" s="155"/>
      <c r="B599" s="156" t="s">
        <v>609</v>
      </c>
      <c r="C599" s="154" t="s">
        <v>431</v>
      </c>
      <c r="D599" s="154">
        <v>1</v>
      </c>
      <c r="E599" s="146"/>
      <c r="F599" s="146"/>
    </row>
    <row r="600" spans="1:6" x14ac:dyDescent="0.2">
      <c r="A600" s="155"/>
      <c r="B600" s="156" t="s">
        <v>610</v>
      </c>
      <c r="C600" s="154" t="s">
        <v>431</v>
      </c>
      <c r="D600" s="154">
        <v>2</v>
      </c>
      <c r="E600" s="146"/>
      <c r="F600" s="146"/>
    </row>
    <row r="601" spans="1:6" x14ac:dyDescent="0.2">
      <c r="A601" s="155"/>
      <c r="B601" s="156" t="s">
        <v>611</v>
      </c>
      <c r="C601" s="154" t="s">
        <v>431</v>
      </c>
      <c r="D601" s="154">
        <v>1</v>
      </c>
      <c r="E601" s="146"/>
      <c r="F601" s="146"/>
    </row>
    <row r="602" spans="1:6" x14ac:dyDescent="0.2">
      <c r="A602" s="155"/>
      <c r="B602" s="156" t="s">
        <v>612</v>
      </c>
      <c r="C602" s="154" t="s">
        <v>431</v>
      </c>
      <c r="D602" s="154">
        <v>1</v>
      </c>
      <c r="E602" s="146"/>
      <c r="F602" s="146"/>
    </row>
    <row r="603" spans="1:6" x14ac:dyDescent="0.2">
      <c r="A603" s="155"/>
      <c r="B603" s="156" t="s">
        <v>613</v>
      </c>
      <c r="C603" s="154" t="s">
        <v>431</v>
      </c>
      <c r="D603" s="154">
        <v>1</v>
      </c>
      <c r="E603" s="146"/>
      <c r="F603" s="146"/>
    </row>
    <row r="604" spans="1:6" x14ac:dyDescent="0.2">
      <c r="A604" s="155"/>
      <c r="B604" s="156" t="s">
        <v>614</v>
      </c>
      <c r="C604" s="154" t="s">
        <v>431</v>
      </c>
      <c r="D604" s="154">
        <v>1</v>
      </c>
      <c r="E604" s="146"/>
      <c r="F604" s="146"/>
    </row>
    <row r="605" spans="1:6" ht="25.5" x14ac:dyDescent="0.2">
      <c r="A605" s="155"/>
      <c r="B605" s="156" t="s">
        <v>615</v>
      </c>
      <c r="C605" s="154"/>
      <c r="D605" s="154"/>
      <c r="E605" s="146"/>
      <c r="F605" s="146"/>
    </row>
    <row r="606" spans="1:6" x14ac:dyDescent="0.2">
      <c r="A606" s="155"/>
      <c r="B606" s="156"/>
      <c r="C606" s="154"/>
      <c r="D606" s="154"/>
      <c r="E606" s="146"/>
      <c r="F606" s="146"/>
    </row>
    <row r="607" spans="1:6" x14ac:dyDescent="0.2">
      <c r="A607" s="155">
        <f>COUNT($A$596:A606)+1</f>
        <v>2</v>
      </c>
      <c r="B607" s="156" t="s">
        <v>616</v>
      </c>
      <c r="C607" s="154" t="s">
        <v>355</v>
      </c>
      <c r="D607" s="154">
        <v>1</v>
      </c>
      <c r="E607" s="146"/>
      <c r="F607" s="146"/>
    </row>
    <row r="608" spans="1:6" x14ac:dyDescent="0.2">
      <c r="A608" s="155"/>
      <c r="B608" s="156"/>
      <c r="C608" s="154"/>
      <c r="D608" s="154"/>
      <c r="E608" s="146"/>
      <c r="F608" s="146"/>
    </row>
    <row r="609" spans="1:6" x14ac:dyDescent="0.2">
      <c r="A609" s="155">
        <f>COUNT($A$596:A608)+1</f>
        <v>3</v>
      </c>
      <c r="B609" s="156" t="s">
        <v>617</v>
      </c>
      <c r="C609" s="154" t="s">
        <v>355</v>
      </c>
      <c r="D609" s="154">
        <v>1</v>
      </c>
      <c r="E609" s="146"/>
      <c r="F609" s="146"/>
    </row>
    <row r="610" spans="1:6" x14ac:dyDescent="0.2">
      <c r="A610" s="155"/>
      <c r="B610" s="156"/>
      <c r="C610" s="154"/>
      <c r="D610" s="154"/>
      <c r="E610" s="146"/>
      <c r="F610" s="146"/>
    </row>
    <row r="611" spans="1:6" ht="76.5" x14ac:dyDescent="0.2">
      <c r="A611" s="155">
        <f>COUNT($A$596:A610)+1</f>
        <v>4</v>
      </c>
      <c r="B611" s="156" t="s">
        <v>618</v>
      </c>
      <c r="C611" s="80"/>
      <c r="D611" s="182"/>
      <c r="E611" s="183"/>
      <c r="F611" s="183"/>
    </row>
    <row r="612" spans="1:6" x14ac:dyDescent="0.2">
      <c r="A612" s="184"/>
      <c r="B612" s="185" t="s">
        <v>619</v>
      </c>
      <c r="C612" s="80" t="s">
        <v>355</v>
      </c>
      <c r="D612" s="182">
        <v>1</v>
      </c>
      <c r="E612" s="183"/>
      <c r="F612" s="183"/>
    </row>
    <row r="613" spans="1:6" x14ac:dyDescent="0.2">
      <c r="A613" s="186"/>
      <c r="B613" s="187"/>
      <c r="C613" s="188"/>
      <c r="D613" s="189"/>
      <c r="E613" s="183"/>
      <c r="F613" s="183"/>
    </row>
    <row r="614" spans="1:6" x14ac:dyDescent="0.2">
      <c r="A614" s="155">
        <f>COUNT($A$596:A613)+1</f>
        <v>5</v>
      </c>
      <c r="B614" s="190" t="s">
        <v>620</v>
      </c>
      <c r="C614" s="191"/>
      <c r="D614" s="80"/>
      <c r="E614" s="179"/>
      <c r="F614" s="179"/>
    </row>
    <row r="615" spans="1:6" x14ac:dyDescent="0.2">
      <c r="A615" s="186"/>
      <c r="B615" s="190" t="s">
        <v>621</v>
      </c>
      <c r="C615" s="191" t="s">
        <v>1</v>
      </c>
      <c r="D615" s="80">
        <v>4</v>
      </c>
      <c r="E615" s="179"/>
      <c r="F615" s="183"/>
    </row>
    <row r="616" spans="1:6" x14ac:dyDescent="0.2">
      <c r="A616" s="155"/>
      <c r="B616" s="156"/>
      <c r="C616" s="154"/>
      <c r="D616" s="154"/>
      <c r="E616" s="146"/>
      <c r="F616" s="146"/>
    </row>
    <row r="617" spans="1:6" ht="25.5" x14ac:dyDescent="0.2">
      <c r="A617" s="155">
        <f>COUNT($A$596:A616)+1</f>
        <v>6</v>
      </c>
      <c r="B617" s="156" t="s">
        <v>622</v>
      </c>
      <c r="C617" s="154" t="s">
        <v>355</v>
      </c>
      <c r="D617" s="154">
        <v>9</v>
      </c>
      <c r="E617" s="146"/>
      <c r="F617" s="146"/>
    </row>
    <row r="618" spans="1:6" x14ac:dyDescent="0.2">
      <c r="A618" s="155"/>
      <c r="B618" s="156"/>
      <c r="C618" s="154"/>
      <c r="D618" s="154"/>
      <c r="E618" s="146"/>
      <c r="F618" s="146"/>
    </row>
    <row r="619" spans="1:6" ht="25.5" x14ac:dyDescent="0.2">
      <c r="A619" s="155">
        <f>COUNT($A$596:A618)+1</f>
        <v>7</v>
      </c>
      <c r="B619" s="156" t="s">
        <v>623</v>
      </c>
      <c r="C619" s="154" t="s">
        <v>355</v>
      </c>
      <c r="D619" s="154">
        <v>9</v>
      </c>
      <c r="E619" s="146"/>
      <c r="F619" s="146"/>
    </row>
    <row r="620" spans="1:6" x14ac:dyDescent="0.2">
      <c r="A620" s="155"/>
      <c r="B620" s="156"/>
      <c r="C620" s="154"/>
      <c r="D620" s="154"/>
      <c r="E620" s="146"/>
      <c r="F620" s="146"/>
    </row>
    <row r="621" spans="1:6" x14ac:dyDescent="0.2">
      <c r="A621" s="155">
        <f>COUNT($A$596:A620)+1</f>
        <v>8</v>
      </c>
      <c r="B621" s="156" t="s">
        <v>624</v>
      </c>
      <c r="C621" s="154"/>
      <c r="D621" s="154"/>
      <c r="E621" s="146"/>
      <c r="F621" s="146"/>
    </row>
    <row r="622" spans="1:6" x14ac:dyDescent="0.2">
      <c r="A622" s="155"/>
      <c r="B622" s="156" t="s">
        <v>625</v>
      </c>
      <c r="C622" s="154" t="s">
        <v>355</v>
      </c>
      <c r="D622" s="154">
        <v>9</v>
      </c>
      <c r="E622" s="146"/>
      <c r="F622" s="146"/>
    </row>
    <row r="623" spans="1:6" x14ac:dyDescent="0.2">
      <c r="A623" s="155"/>
      <c r="B623" s="156"/>
      <c r="C623" s="154"/>
      <c r="D623" s="154"/>
      <c r="E623" s="146"/>
      <c r="F623" s="146"/>
    </row>
    <row r="624" spans="1:6" x14ac:dyDescent="0.2">
      <c r="A624" s="155">
        <f>COUNT($A$596:A623)+1</f>
        <v>9</v>
      </c>
      <c r="B624" s="156" t="s">
        <v>626</v>
      </c>
      <c r="C624" s="154"/>
      <c r="D624" s="154"/>
      <c r="E624" s="146"/>
      <c r="F624" s="146"/>
    </row>
    <row r="625" spans="1:6" x14ac:dyDescent="0.2">
      <c r="A625" s="155"/>
      <c r="B625" s="156" t="s">
        <v>627</v>
      </c>
      <c r="C625" s="154" t="s">
        <v>355</v>
      </c>
      <c r="D625" s="154">
        <v>9</v>
      </c>
      <c r="E625" s="146"/>
      <c r="F625" s="146"/>
    </row>
    <row r="626" spans="1:6" x14ac:dyDescent="0.2">
      <c r="A626" s="155"/>
      <c r="B626" s="156"/>
      <c r="C626" s="154"/>
      <c r="D626" s="154"/>
      <c r="E626" s="146"/>
      <c r="F626" s="146"/>
    </row>
    <row r="627" spans="1:6" x14ac:dyDescent="0.2">
      <c r="A627" s="155">
        <f>COUNT($A$596:A626)+1</f>
        <v>10</v>
      </c>
      <c r="B627" s="156" t="s">
        <v>628</v>
      </c>
      <c r="C627" s="154"/>
      <c r="D627" s="154"/>
      <c r="E627" s="146"/>
      <c r="F627" s="146"/>
    </row>
    <row r="628" spans="1:6" x14ac:dyDescent="0.2">
      <c r="A628" s="155"/>
      <c r="B628" s="156" t="s">
        <v>629</v>
      </c>
      <c r="C628" s="154" t="s">
        <v>355</v>
      </c>
      <c r="D628" s="154">
        <v>9</v>
      </c>
      <c r="E628" s="146"/>
      <c r="F628" s="146"/>
    </row>
    <row r="629" spans="1:6" x14ac:dyDescent="0.2">
      <c r="A629" s="155"/>
      <c r="B629" s="156"/>
      <c r="C629" s="154"/>
      <c r="D629" s="154"/>
      <c r="E629" s="146"/>
      <c r="F629" s="146"/>
    </row>
    <row r="630" spans="1:6" x14ac:dyDescent="0.2">
      <c r="A630" s="155">
        <f>COUNT($A$596:A629)+1</f>
        <v>11</v>
      </c>
      <c r="B630" s="156" t="s">
        <v>630</v>
      </c>
      <c r="C630" s="154"/>
      <c r="D630" s="154"/>
      <c r="E630" s="146"/>
      <c r="F630" s="146"/>
    </row>
    <row r="631" spans="1:6" x14ac:dyDescent="0.2">
      <c r="A631" s="155"/>
      <c r="B631" s="156" t="s">
        <v>631</v>
      </c>
      <c r="C631" s="154" t="s">
        <v>355</v>
      </c>
      <c r="D631" s="154">
        <v>27</v>
      </c>
      <c r="E631" s="146"/>
      <c r="F631" s="146"/>
    </row>
    <row r="632" spans="1:6" x14ac:dyDescent="0.2">
      <c r="A632" s="155"/>
      <c r="B632" s="156" t="s">
        <v>632</v>
      </c>
      <c r="C632" s="154" t="s">
        <v>355</v>
      </c>
      <c r="D632" s="154">
        <v>9</v>
      </c>
      <c r="E632" s="146"/>
      <c r="F632" s="146"/>
    </row>
    <row r="633" spans="1:6" x14ac:dyDescent="0.2">
      <c r="A633" s="155"/>
      <c r="B633" s="156"/>
      <c r="C633" s="154"/>
      <c r="D633" s="154"/>
      <c r="E633" s="146"/>
      <c r="F633" s="146"/>
    </row>
    <row r="634" spans="1:6" x14ac:dyDescent="0.2">
      <c r="A634" s="155">
        <f>COUNT($A$596:A633)+1</f>
        <v>12</v>
      </c>
      <c r="B634" s="192" t="s">
        <v>633</v>
      </c>
      <c r="C634" s="154" t="s">
        <v>355</v>
      </c>
      <c r="D634" s="154">
        <v>5</v>
      </c>
      <c r="E634" s="146"/>
      <c r="F634" s="146"/>
    </row>
    <row r="635" spans="1:6" x14ac:dyDescent="0.2">
      <c r="A635" s="155"/>
      <c r="B635" s="156"/>
      <c r="C635" s="154"/>
      <c r="D635" s="154"/>
      <c r="E635" s="146"/>
      <c r="F635" s="146"/>
    </row>
    <row r="636" spans="1:6" ht="25.5" x14ac:dyDescent="0.2">
      <c r="A636" s="155">
        <f>COUNT($A$596:A635)+1</f>
        <v>13</v>
      </c>
      <c r="B636" s="156" t="s">
        <v>634</v>
      </c>
      <c r="C636" s="154"/>
      <c r="D636" s="154"/>
      <c r="E636" s="146"/>
      <c r="F636" s="146"/>
    </row>
    <row r="637" spans="1:6" x14ac:dyDescent="0.2">
      <c r="A637" s="155"/>
      <c r="B637" s="156" t="s">
        <v>635</v>
      </c>
      <c r="C637" s="154" t="s">
        <v>411</v>
      </c>
      <c r="D637" s="171">
        <v>155</v>
      </c>
      <c r="E637" s="146"/>
      <c r="F637" s="146"/>
    </row>
    <row r="638" spans="1:6" x14ac:dyDescent="0.2">
      <c r="A638" s="155"/>
      <c r="B638" s="156" t="s">
        <v>636</v>
      </c>
      <c r="C638" s="154" t="s">
        <v>411</v>
      </c>
      <c r="D638" s="171">
        <v>60</v>
      </c>
      <c r="E638" s="146"/>
      <c r="F638" s="146"/>
    </row>
    <row r="639" spans="1:6" x14ac:dyDescent="0.2">
      <c r="A639" s="155"/>
      <c r="B639" s="156" t="s">
        <v>637</v>
      </c>
      <c r="C639" s="154" t="s">
        <v>411</v>
      </c>
      <c r="D639" s="171">
        <v>35</v>
      </c>
      <c r="E639" s="146"/>
      <c r="F639" s="146"/>
    </row>
    <row r="640" spans="1:6" x14ac:dyDescent="0.2">
      <c r="A640" s="155"/>
      <c r="B640" s="156" t="s">
        <v>638</v>
      </c>
      <c r="C640" s="154" t="s">
        <v>411</v>
      </c>
      <c r="D640" s="171">
        <v>60</v>
      </c>
      <c r="E640" s="146"/>
      <c r="F640" s="146"/>
    </row>
    <row r="641" spans="1:6" x14ac:dyDescent="0.2">
      <c r="A641" s="155"/>
      <c r="B641" s="156"/>
      <c r="C641" s="154"/>
      <c r="D641" s="154"/>
      <c r="E641" s="146"/>
      <c r="F641" s="146"/>
    </row>
    <row r="642" spans="1:6" ht="28.5" x14ac:dyDescent="0.2">
      <c r="A642" s="155">
        <f>COUNT($A$596:A641)+1</f>
        <v>14</v>
      </c>
      <c r="B642" s="156" t="s">
        <v>639</v>
      </c>
      <c r="C642" s="154"/>
      <c r="D642" s="154"/>
      <c r="E642" s="146"/>
      <c r="F642" s="146"/>
    </row>
    <row r="643" spans="1:6" x14ac:dyDescent="0.2">
      <c r="A643" s="155"/>
      <c r="B643" s="156" t="s">
        <v>640</v>
      </c>
      <c r="C643" s="154" t="s">
        <v>641</v>
      </c>
      <c r="D643" s="171">
        <v>45</v>
      </c>
      <c r="E643" s="146"/>
      <c r="F643" s="146"/>
    </row>
    <row r="644" spans="1:6" x14ac:dyDescent="0.2">
      <c r="A644" s="155"/>
      <c r="B644" s="156"/>
      <c r="C644" s="154"/>
      <c r="D644" s="171"/>
      <c r="E644" s="146"/>
      <c r="F644" s="146"/>
    </row>
    <row r="645" spans="1:6" ht="38.25" x14ac:dyDescent="0.2">
      <c r="A645" s="155">
        <f>COUNT($A$596:A644)+1</f>
        <v>15</v>
      </c>
      <c r="B645" s="156" t="s">
        <v>642</v>
      </c>
      <c r="C645" s="154" t="s">
        <v>0</v>
      </c>
      <c r="D645" s="171">
        <v>75</v>
      </c>
      <c r="E645" s="146"/>
      <c r="F645" s="146"/>
    </row>
    <row r="646" spans="1:6" x14ac:dyDescent="0.2">
      <c r="A646" s="155"/>
      <c r="B646" s="156"/>
      <c r="C646" s="154"/>
      <c r="D646" s="154"/>
      <c r="E646" s="146"/>
      <c r="F646" s="146"/>
    </row>
    <row r="647" spans="1:6" ht="38.25" x14ac:dyDescent="0.2">
      <c r="A647" s="155">
        <f>COUNT($A$596:A646)+1</f>
        <v>16</v>
      </c>
      <c r="B647" s="156" t="s">
        <v>643</v>
      </c>
      <c r="C647" s="154" t="s">
        <v>431</v>
      </c>
      <c r="D647" s="154">
        <v>1</v>
      </c>
      <c r="E647" s="146"/>
      <c r="F647" s="146"/>
    </row>
    <row r="648" spans="1:6" x14ac:dyDescent="0.2">
      <c r="A648" s="155"/>
      <c r="B648" s="156"/>
      <c r="C648" s="154"/>
      <c r="D648" s="154"/>
      <c r="E648" s="146"/>
      <c r="F648" s="146"/>
    </row>
    <row r="649" spans="1:6" x14ac:dyDescent="0.2">
      <c r="A649" s="155">
        <f>COUNT($A$596:A648)+1</f>
        <v>17</v>
      </c>
      <c r="B649" s="156" t="s">
        <v>644</v>
      </c>
      <c r="C649" s="154" t="s">
        <v>431</v>
      </c>
      <c r="D649" s="154">
        <v>1</v>
      </c>
      <c r="E649" s="146"/>
      <c r="F649" s="146"/>
    </row>
    <row r="650" spans="1:6" x14ac:dyDescent="0.2">
      <c r="A650" s="155"/>
      <c r="B650" s="156"/>
      <c r="C650" s="154"/>
      <c r="D650" s="154"/>
      <c r="E650" s="146"/>
      <c r="F650" s="146"/>
    </row>
    <row r="651" spans="1:6" ht="25.5" x14ac:dyDescent="0.2">
      <c r="A651" s="155">
        <f>COUNT($A$596:A650)+1</f>
        <v>18</v>
      </c>
      <c r="B651" s="156" t="s">
        <v>645</v>
      </c>
      <c r="C651" s="154" t="s">
        <v>431</v>
      </c>
      <c r="D651" s="154">
        <v>1</v>
      </c>
      <c r="E651" s="146"/>
      <c r="F651" s="146"/>
    </row>
    <row r="652" spans="1:6" x14ac:dyDescent="0.2">
      <c r="A652" s="155"/>
      <c r="B652" s="156"/>
      <c r="C652" s="154"/>
      <c r="D652" s="154"/>
      <c r="E652" s="146"/>
      <c r="F652" s="146"/>
    </row>
    <row r="653" spans="1:6" x14ac:dyDescent="0.2">
      <c r="A653" s="155">
        <f>COUNT($A$596:A652)+1</f>
        <v>19</v>
      </c>
      <c r="B653" s="156" t="s">
        <v>646</v>
      </c>
      <c r="C653" s="154" t="s">
        <v>431</v>
      </c>
      <c r="D653" s="154">
        <v>1</v>
      </c>
      <c r="E653" s="146"/>
      <c r="F653" s="146"/>
    </row>
    <row r="654" spans="1:6" x14ac:dyDescent="0.2">
      <c r="A654" s="155"/>
      <c r="B654" s="156"/>
      <c r="C654" s="154"/>
      <c r="D654" s="154"/>
      <c r="E654" s="146"/>
      <c r="F654" s="146"/>
    </row>
    <row r="655" spans="1:6" x14ac:dyDescent="0.2">
      <c r="A655" s="155">
        <f>COUNT($A$596:A654)+1</f>
        <v>20</v>
      </c>
      <c r="B655" s="156" t="s">
        <v>647</v>
      </c>
      <c r="C655" s="154" t="s">
        <v>431</v>
      </c>
      <c r="D655" s="154">
        <v>1</v>
      </c>
      <c r="E655" s="146"/>
      <c r="F655" s="146"/>
    </row>
    <row r="656" spans="1:6" x14ac:dyDescent="0.2">
      <c r="A656" s="151" t="s">
        <v>605</v>
      </c>
      <c r="B656" s="152" t="s">
        <v>648</v>
      </c>
      <c r="C656" s="149"/>
      <c r="D656" s="149"/>
      <c r="E656" s="150"/>
      <c r="F656" s="150"/>
    </row>
    <row r="657" spans="1:6" x14ac:dyDescent="0.2">
      <c r="A657" s="151" t="s">
        <v>509</v>
      </c>
      <c r="B657" s="152" t="s">
        <v>649</v>
      </c>
      <c r="C657" s="149"/>
      <c r="D657" s="149"/>
      <c r="E657" s="150"/>
      <c r="F657" s="150"/>
    </row>
    <row r="658" spans="1:6" x14ac:dyDescent="0.2">
      <c r="A658" s="151" t="s">
        <v>650</v>
      </c>
      <c r="B658" s="152" t="s">
        <v>651</v>
      </c>
      <c r="C658" s="149"/>
      <c r="D658" s="149"/>
      <c r="E658" s="150"/>
      <c r="F658" s="150"/>
    </row>
    <row r="659" spans="1:6" x14ac:dyDescent="0.2">
      <c r="A659" s="151" t="s">
        <v>652</v>
      </c>
      <c r="B659" s="152" t="s">
        <v>653</v>
      </c>
      <c r="C659" s="149"/>
      <c r="D659" s="149"/>
      <c r="E659" s="150"/>
      <c r="F659" s="150"/>
    </row>
    <row r="660" spans="1:6" x14ac:dyDescent="0.2">
      <c r="A660" s="142"/>
      <c r="B660" s="193"/>
      <c r="C660" s="154"/>
      <c r="D660" s="154"/>
      <c r="E660" s="146"/>
      <c r="F660" s="146"/>
    </row>
    <row r="661" spans="1:6" ht="38.25" x14ac:dyDescent="0.2">
      <c r="A661" s="155">
        <f>COUNT(#REF!)+1</f>
        <v>1</v>
      </c>
      <c r="B661" s="156" t="s">
        <v>654</v>
      </c>
      <c r="C661" s="154"/>
      <c r="D661" s="154"/>
      <c r="E661" s="146"/>
      <c r="F661" s="146"/>
    </row>
    <row r="662" spans="1:6" ht="38.25" x14ac:dyDescent="0.2">
      <c r="A662" s="155"/>
      <c r="B662" s="156" t="s">
        <v>655</v>
      </c>
      <c r="C662" s="154"/>
      <c r="D662" s="154"/>
      <c r="E662" s="146"/>
      <c r="F662" s="146"/>
    </row>
    <row r="663" spans="1:6" ht="51" x14ac:dyDescent="0.2">
      <c r="A663" s="155"/>
      <c r="B663" s="156" t="s">
        <v>656</v>
      </c>
      <c r="C663" s="154"/>
      <c r="D663" s="154"/>
      <c r="E663" s="146"/>
      <c r="F663" s="146"/>
    </row>
    <row r="664" spans="1:6" x14ac:dyDescent="0.2">
      <c r="A664" s="155"/>
      <c r="B664" s="156" t="s">
        <v>657</v>
      </c>
      <c r="C664" s="154"/>
      <c r="D664" s="154"/>
      <c r="E664" s="146"/>
      <c r="F664" s="146"/>
    </row>
    <row r="665" spans="1:6" x14ac:dyDescent="0.2">
      <c r="A665" s="155"/>
      <c r="B665" s="156" t="s">
        <v>658</v>
      </c>
      <c r="C665" s="154"/>
      <c r="D665" s="154"/>
      <c r="E665" s="146"/>
      <c r="F665" s="146"/>
    </row>
    <row r="666" spans="1:6" x14ac:dyDescent="0.2">
      <c r="A666" s="155"/>
      <c r="B666" s="156" t="s">
        <v>659</v>
      </c>
      <c r="C666" s="154"/>
      <c r="D666" s="154"/>
      <c r="E666" s="146"/>
      <c r="F666" s="146"/>
    </row>
    <row r="667" spans="1:6" x14ac:dyDescent="0.2">
      <c r="A667" s="155"/>
      <c r="B667" s="156" t="s">
        <v>660</v>
      </c>
      <c r="C667" s="154"/>
      <c r="D667" s="154"/>
      <c r="E667" s="146"/>
      <c r="F667" s="146"/>
    </row>
    <row r="668" spans="1:6" x14ac:dyDescent="0.2">
      <c r="A668" s="155"/>
      <c r="B668" s="156" t="s">
        <v>661</v>
      </c>
      <c r="C668" s="154"/>
      <c r="D668" s="154"/>
      <c r="E668" s="146"/>
      <c r="F668" s="146"/>
    </row>
    <row r="669" spans="1:6" x14ac:dyDescent="0.2">
      <c r="A669" s="155"/>
      <c r="B669" s="156" t="s">
        <v>662</v>
      </c>
      <c r="C669" s="154"/>
      <c r="D669" s="154"/>
      <c r="E669" s="146"/>
      <c r="F669" s="146"/>
    </row>
    <row r="670" spans="1:6" ht="17.25" x14ac:dyDescent="0.2">
      <c r="A670" s="155"/>
      <c r="B670" s="156" t="s">
        <v>663</v>
      </c>
      <c r="C670" s="154"/>
      <c r="D670" s="154"/>
      <c r="E670" s="146"/>
      <c r="F670" s="146"/>
    </row>
    <row r="671" spans="1:6" x14ac:dyDescent="0.2">
      <c r="A671" s="155"/>
      <c r="B671" s="156" t="s">
        <v>664</v>
      </c>
      <c r="C671" s="154"/>
      <c r="D671" s="154"/>
      <c r="E671" s="146"/>
      <c r="F671" s="146"/>
    </row>
    <row r="672" spans="1:6" ht="17.25" x14ac:dyDescent="0.2">
      <c r="A672" s="155"/>
      <c r="B672" s="156" t="s">
        <v>665</v>
      </c>
      <c r="C672" s="154"/>
      <c r="D672" s="154"/>
      <c r="E672" s="146"/>
      <c r="F672" s="146"/>
    </row>
    <row r="673" spans="1:6" x14ac:dyDescent="0.2">
      <c r="A673" s="155"/>
      <c r="B673" s="156" t="s">
        <v>666</v>
      </c>
      <c r="C673" s="154"/>
      <c r="D673" s="154"/>
      <c r="E673" s="146"/>
      <c r="F673" s="146"/>
    </row>
    <row r="674" spans="1:6" x14ac:dyDescent="0.2">
      <c r="A674" s="155"/>
      <c r="B674" s="156" t="s">
        <v>667</v>
      </c>
      <c r="C674" s="154"/>
      <c r="D674" s="154"/>
      <c r="E674" s="146"/>
      <c r="F674" s="146"/>
    </row>
    <row r="675" spans="1:6" x14ac:dyDescent="0.2">
      <c r="A675" s="155"/>
      <c r="B675" s="156" t="s">
        <v>668</v>
      </c>
      <c r="C675" s="154"/>
      <c r="D675" s="154"/>
      <c r="E675" s="146"/>
      <c r="F675" s="146"/>
    </row>
    <row r="676" spans="1:6" x14ac:dyDescent="0.2">
      <c r="A676" s="155"/>
      <c r="B676" s="156" t="s">
        <v>669</v>
      </c>
      <c r="C676" s="154"/>
      <c r="D676" s="154"/>
      <c r="E676" s="146"/>
      <c r="F676" s="146"/>
    </row>
    <row r="677" spans="1:6" x14ac:dyDescent="0.2">
      <c r="A677" s="155"/>
      <c r="B677" s="156" t="s">
        <v>670</v>
      </c>
      <c r="C677" s="154"/>
      <c r="D677" s="154"/>
      <c r="E677" s="146"/>
      <c r="F677" s="146"/>
    </row>
    <row r="678" spans="1:6" ht="15" x14ac:dyDescent="0.2">
      <c r="A678" s="155"/>
      <c r="B678" s="156" t="s">
        <v>671</v>
      </c>
      <c r="C678" s="154"/>
      <c r="D678" s="154"/>
      <c r="E678" s="146"/>
      <c r="F678" s="146"/>
    </row>
    <row r="679" spans="1:6" x14ac:dyDescent="0.2">
      <c r="A679" s="155"/>
      <c r="B679" s="156" t="s">
        <v>672</v>
      </c>
      <c r="C679" s="154"/>
      <c r="D679" s="154"/>
      <c r="E679" s="146"/>
      <c r="F679" s="146"/>
    </row>
    <row r="680" spans="1:6" x14ac:dyDescent="0.2">
      <c r="A680" s="155"/>
      <c r="B680" s="156" t="s">
        <v>673</v>
      </c>
      <c r="C680" s="154"/>
      <c r="D680" s="154"/>
      <c r="E680" s="146"/>
      <c r="F680" s="146"/>
    </row>
    <row r="681" spans="1:6" ht="25.5" x14ac:dyDescent="0.2">
      <c r="A681" s="155"/>
      <c r="B681" s="156" t="s">
        <v>674</v>
      </c>
      <c r="C681" s="154"/>
      <c r="D681" s="154"/>
      <c r="E681" s="146"/>
      <c r="F681" s="146"/>
    </row>
    <row r="682" spans="1:6" x14ac:dyDescent="0.2">
      <c r="A682" s="155"/>
      <c r="B682" s="156" t="s">
        <v>675</v>
      </c>
      <c r="C682" s="154"/>
      <c r="D682" s="154"/>
      <c r="E682" s="146"/>
      <c r="F682" s="146"/>
    </row>
    <row r="683" spans="1:6" x14ac:dyDescent="0.2">
      <c r="A683" s="155"/>
      <c r="B683" s="156" t="s">
        <v>676</v>
      </c>
      <c r="C683" s="168"/>
      <c r="D683" s="168"/>
      <c r="E683" s="146"/>
      <c r="F683" s="146"/>
    </row>
    <row r="684" spans="1:6" x14ac:dyDescent="0.2">
      <c r="A684" s="155"/>
      <c r="B684" s="156"/>
      <c r="C684" s="154" t="s">
        <v>431</v>
      </c>
      <c r="D684" s="154">
        <v>1</v>
      </c>
      <c r="E684" s="146"/>
      <c r="F684" s="146"/>
    </row>
    <row r="685" spans="1:6" x14ac:dyDescent="0.2">
      <c r="A685" s="155"/>
      <c r="B685" s="156"/>
      <c r="C685" s="154"/>
      <c r="D685" s="154"/>
      <c r="E685" s="146"/>
      <c r="F685" s="146"/>
    </row>
    <row r="686" spans="1:6" ht="38.25" x14ac:dyDescent="0.2">
      <c r="A686" s="155">
        <f>COUNT($A$660:A685)+1</f>
        <v>2</v>
      </c>
      <c r="B686" s="156" t="s">
        <v>677</v>
      </c>
      <c r="C686" s="154"/>
      <c r="D686" s="154"/>
      <c r="E686" s="146"/>
      <c r="F686" s="146"/>
    </row>
    <row r="687" spans="1:6" ht="25.5" x14ac:dyDescent="0.2">
      <c r="A687" s="155"/>
      <c r="B687" s="156" t="s">
        <v>678</v>
      </c>
      <c r="C687" s="154"/>
      <c r="D687" s="154"/>
      <c r="E687" s="146"/>
      <c r="F687" s="146"/>
    </row>
    <row r="688" spans="1:6" x14ac:dyDescent="0.2">
      <c r="A688" s="155"/>
      <c r="B688" s="156" t="s">
        <v>679</v>
      </c>
      <c r="C688" s="154" t="s">
        <v>355</v>
      </c>
      <c r="D688" s="154">
        <v>3</v>
      </c>
      <c r="E688" s="146"/>
      <c r="F688" s="146"/>
    </row>
    <row r="689" spans="1:6" ht="25.5" x14ac:dyDescent="0.2">
      <c r="A689" s="155"/>
      <c r="B689" s="157" t="s">
        <v>680</v>
      </c>
      <c r="C689" s="154"/>
      <c r="D689" s="154"/>
      <c r="E689" s="146"/>
      <c r="F689" s="146"/>
    </row>
    <row r="690" spans="1:6" x14ac:dyDescent="0.2">
      <c r="A690" s="155"/>
      <c r="B690" s="156" t="s">
        <v>681</v>
      </c>
      <c r="C690" s="154" t="s">
        <v>355</v>
      </c>
      <c r="D690" s="154">
        <v>1</v>
      </c>
      <c r="E690" s="146"/>
      <c r="F690" s="146"/>
    </row>
    <row r="691" spans="1:6" x14ac:dyDescent="0.2">
      <c r="A691" s="155"/>
      <c r="B691" s="194" t="s">
        <v>682</v>
      </c>
      <c r="C691" s="154"/>
      <c r="D691" s="154"/>
      <c r="E691" s="146"/>
      <c r="F691" s="146"/>
    </row>
    <row r="692" spans="1:6" x14ac:dyDescent="0.2">
      <c r="A692" s="155"/>
      <c r="B692" s="156" t="s">
        <v>683</v>
      </c>
      <c r="C692" s="154" t="s">
        <v>355</v>
      </c>
      <c r="D692" s="154">
        <v>1</v>
      </c>
      <c r="E692" s="146"/>
      <c r="F692" s="146"/>
    </row>
    <row r="693" spans="1:6" x14ac:dyDescent="0.2">
      <c r="A693" s="155"/>
      <c r="B693" s="156" t="s">
        <v>684</v>
      </c>
      <c r="C693" s="154" t="s">
        <v>355</v>
      </c>
      <c r="D693" s="154">
        <v>1</v>
      </c>
      <c r="E693" s="146"/>
      <c r="F693" s="146"/>
    </row>
    <row r="694" spans="1:6" x14ac:dyDescent="0.2">
      <c r="A694" s="155"/>
      <c r="B694" s="156" t="s">
        <v>685</v>
      </c>
      <c r="C694" s="154" t="s">
        <v>355</v>
      </c>
      <c r="D694" s="154">
        <v>2</v>
      </c>
      <c r="E694" s="146"/>
      <c r="F694" s="146"/>
    </row>
    <row r="695" spans="1:6" x14ac:dyDescent="0.2">
      <c r="A695" s="155"/>
      <c r="B695" s="156"/>
      <c r="C695" s="154"/>
      <c r="D695" s="154"/>
      <c r="E695" s="146"/>
      <c r="F695" s="146"/>
    </row>
    <row r="696" spans="1:6" ht="114.75" x14ac:dyDescent="0.2">
      <c r="A696" s="155">
        <f>COUNT($A$660:A695)+1</f>
        <v>3</v>
      </c>
      <c r="B696" s="156" t="s">
        <v>686</v>
      </c>
      <c r="C696" s="154"/>
      <c r="D696" s="154"/>
      <c r="E696" s="146"/>
      <c r="F696" s="146"/>
    </row>
    <row r="697" spans="1:6" x14ac:dyDescent="0.2">
      <c r="A697" s="155"/>
      <c r="B697" s="156" t="s">
        <v>687</v>
      </c>
      <c r="C697" s="154" t="s">
        <v>688</v>
      </c>
      <c r="D697" s="171">
        <v>5</v>
      </c>
      <c r="E697" s="146"/>
      <c r="F697" s="146"/>
    </row>
    <row r="698" spans="1:6" x14ac:dyDescent="0.2">
      <c r="A698" s="155"/>
      <c r="B698" s="156"/>
      <c r="C698" s="154"/>
      <c r="D698" s="154"/>
      <c r="E698" s="146"/>
      <c r="F698" s="146"/>
    </row>
    <row r="699" spans="1:6" ht="38.25" x14ac:dyDescent="0.2">
      <c r="A699" s="155">
        <f>COUNT($A$660:A698)+1</f>
        <v>4</v>
      </c>
      <c r="B699" s="109" t="s">
        <v>689</v>
      </c>
      <c r="C699" s="154"/>
      <c r="D699" s="154"/>
      <c r="E699" s="146"/>
      <c r="F699" s="146"/>
    </row>
    <row r="700" spans="1:6" x14ac:dyDescent="0.2">
      <c r="A700" s="155"/>
      <c r="B700" s="156" t="s">
        <v>690</v>
      </c>
      <c r="C700" s="154" t="s">
        <v>411</v>
      </c>
      <c r="D700" s="154">
        <v>14</v>
      </c>
      <c r="E700" s="146"/>
      <c r="F700" s="146"/>
    </row>
    <row r="701" spans="1:6" x14ac:dyDescent="0.2">
      <c r="A701" s="155"/>
      <c r="B701" s="156" t="s">
        <v>691</v>
      </c>
      <c r="C701" s="154" t="s">
        <v>411</v>
      </c>
      <c r="D701" s="154">
        <v>10</v>
      </c>
      <c r="E701" s="146"/>
      <c r="F701" s="146"/>
    </row>
    <row r="702" spans="1:6" x14ac:dyDescent="0.2">
      <c r="A702" s="155"/>
      <c r="B702" s="156"/>
      <c r="C702" s="154"/>
      <c r="D702" s="154"/>
      <c r="E702" s="146"/>
      <c r="F702" s="146"/>
    </row>
    <row r="703" spans="1:6" ht="51" x14ac:dyDescent="0.2">
      <c r="A703" s="155">
        <f>COUNT($A$660:A702)+1</f>
        <v>5</v>
      </c>
      <c r="B703" s="156" t="s">
        <v>692</v>
      </c>
      <c r="C703" s="154" t="s">
        <v>693</v>
      </c>
      <c r="D703" s="171">
        <v>30</v>
      </c>
      <c r="E703" s="146"/>
      <c r="F703" s="146"/>
    </row>
    <row r="704" spans="1:6" x14ac:dyDescent="0.2">
      <c r="A704" s="155"/>
      <c r="B704" s="156"/>
      <c r="C704" s="154"/>
      <c r="D704" s="154"/>
      <c r="E704" s="146"/>
      <c r="F704" s="146"/>
    </row>
    <row r="705" spans="1:6" ht="38.25" x14ac:dyDescent="0.2">
      <c r="A705" s="155">
        <f>COUNT($A$660:A704)+1</f>
        <v>6</v>
      </c>
      <c r="B705" s="156" t="s">
        <v>694</v>
      </c>
      <c r="C705" s="154" t="s">
        <v>431</v>
      </c>
      <c r="D705" s="154">
        <v>1</v>
      </c>
      <c r="E705" s="146"/>
      <c r="F705" s="146"/>
    </row>
    <row r="706" spans="1:6" x14ac:dyDescent="0.2">
      <c r="A706" s="155"/>
      <c r="B706" s="156"/>
      <c r="C706" s="154"/>
      <c r="D706" s="154"/>
      <c r="E706" s="146"/>
      <c r="F706" s="146"/>
    </row>
    <row r="707" spans="1:6" ht="38.25" x14ac:dyDescent="0.2">
      <c r="A707" s="155">
        <f>COUNT($A$660:A706)+1</f>
        <v>7</v>
      </c>
      <c r="B707" s="156" t="s">
        <v>695</v>
      </c>
      <c r="C707" s="154" t="s">
        <v>431</v>
      </c>
      <c r="D707" s="154">
        <v>1</v>
      </c>
      <c r="E707" s="146"/>
      <c r="F707" s="146"/>
    </row>
    <row r="708" spans="1:6" x14ac:dyDescent="0.2">
      <c r="A708" s="151" t="s">
        <v>652</v>
      </c>
      <c r="B708" s="152" t="s">
        <v>696</v>
      </c>
      <c r="C708" s="149"/>
      <c r="D708" s="149"/>
      <c r="E708" s="150"/>
      <c r="F708" s="150"/>
    </row>
    <row r="709" spans="1:6" x14ac:dyDescent="0.2">
      <c r="A709" s="151" t="s">
        <v>697</v>
      </c>
      <c r="B709" s="152" t="s">
        <v>698</v>
      </c>
      <c r="C709" s="149"/>
      <c r="D709" s="149"/>
      <c r="E709" s="150"/>
      <c r="F709" s="150"/>
    </row>
    <row r="710" spans="1:6" x14ac:dyDescent="0.2">
      <c r="A710" s="142"/>
      <c r="B710" s="193"/>
      <c r="C710" s="154"/>
      <c r="D710" s="154"/>
      <c r="E710" s="146"/>
      <c r="F710" s="146"/>
    </row>
    <row r="711" spans="1:6" ht="38.25" x14ac:dyDescent="0.2">
      <c r="A711" s="155">
        <f>COUNT(#REF!)+1</f>
        <v>1</v>
      </c>
      <c r="B711" s="156" t="s">
        <v>654</v>
      </c>
      <c r="C711" s="154"/>
      <c r="D711" s="154"/>
      <c r="E711" s="146"/>
      <c r="F711" s="146"/>
    </row>
    <row r="712" spans="1:6" ht="38.25" x14ac:dyDescent="0.2">
      <c r="A712" s="155"/>
      <c r="B712" s="156" t="s">
        <v>655</v>
      </c>
      <c r="C712" s="154"/>
      <c r="D712" s="154"/>
      <c r="E712" s="146"/>
      <c r="F712" s="146"/>
    </row>
    <row r="713" spans="1:6" ht="51" x14ac:dyDescent="0.2">
      <c r="A713" s="155"/>
      <c r="B713" s="156" t="s">
        <v>656</v>
      </c>
      <c r="C713" s="154"/>
      <c r="D713" s="154"/>
      <c r="E713" s="146"/>
      <c r="F713" s="146"/>
    </row>
    <row r="714" spans="1:6" x14ac:dyDescent="0.2">
      <c r="A714" s="155"/>
      <c r="B714" s="156" t="s">
        <v>657</v>
      </c>
      <c r="C714" s="154"/>
      <c r="D714" s="154"/>
      <c r="E714" s="146"/>
      <c r="F714" s="146"/>
    </row>
    <row r="715" spans="1:6" x14ac:dyDescent="0.2">
      <c r="A715" s="155"/>
      <c r="B715" s="156" t="s">
        <v>658</v>
      </c>
      <c r="C715" s="154"/>
      <c r="D715" s="154"/>
      <c r="E715" s="146"/>
      <c r="F715" s="146"/>
    </row>
    <row r="716" spans="1:6" x14ac:dyDescent="0.2">
      <c r="A716" s="155"/>
      <c r="B716" s="156" t="s">
        <v>659</v>
      </c>
      <c r="C716" s="154"/>
      <c r="D716" s="154"/>
      <c r="E716" s="146"/>
      <c r="F716" s="146"/>
    </row>
    <row r="717" spans="1:6" x14ac:dyDescent="0.2">
      <c r="A717" s="155"/>
      <c r="B717" s="156" t="s">
        <v>660</v>
      </c>
      <c r="C717" s="154"/>
      <c r="D717" s="154"/>
      <c r="E717" s="146"/>
      <c r="F717" s="146"/>
    </row>
    <row r="718" spans="1:6" x14ac:dyDescent="0.2">
      <c r="A718" s="155"/>
      <c r="B718" s="156" t="s">
        <v>661</v>
      </c>
      <c r="C718" s="154"/>
      <c r="D718" s="154"/>
      <c r="E718" s="146"/>
      <c r="F718" s="146"/>
    </row>
    <row r="719" spans="1:6" x14ac:dyDescent="0.2">
      <c r="A719" s="155"/>
      <c r="B719" s="156" t="s">
        <v>662</v>
      </c>
      <c r="C719" s="154"/>
      <c r="D719" s="154"/>
      <c r="E719" s="146"/>
      <c r="F719" s="146"/>
    </row>
    <row r="720" spans="1:6" ht="17.25" x14ac:dyDescent="0.2">
      <c r="A720" s="155"/>
      <c r="B720" s="156" t="s">
        <v>663</v>
      </c>
      <c r="C720" s="154"/>
      <c r="D720" s="154"/>
      <c r="E720" s="146"/>
      <c r="F720" s="146"/>
    </row>
    <row r="721" spans="1:6" x14ac:dyDescent="0.2">
      <c r="A721" s="155"/>
      <c r="B721" s="156" t="s">
        <v>664</v>
      </c>
      <c r="C721" s="154"/>
      <c r="D721" s="154"/>
      <c r="E721" s="146"/>
      <c r="F721" s="146"/>
    </row>
    <row r="722" spans="1:6" ht="17.25" x14ac:dyDescent="0.2">
      <c r="A722" s="155"/>
      <c r="B722" s="156" t="s">
        <v>665</v>
      </c>
      <c r="C722" s="154"/>
      <c r="D722" s="154"/>
      <c r="E722" s="146"/>
      <c r="F722" s="146"/>
    </row>
    <row r="723" spans="1:6" x14ac:dyDescent="0.2">
      <c r="A723" s="155"/>
      <c r="B723" s="156" t="s">
        <v>666</v>
      </c>
      <c r="C723" s="154"/>
      <c r="D723" s="154"/>
      <c r="E723" s="146"/>
      <c r="F723" s="146"/>
    </row>
    <row r="724" spans="1:6" x14ac:dyDescent="0.2">
      <c r="A724" s="155"/>
      <c r="B724" s="156" t="s">
        <v>667</v>
      </c>
      <c r="C724" s="154"/>
      <c r="D724" s="154"/>
      <c r="E724" s="146"/>
      <c r="F724" s="146"/>
    </row>
    <row r="725" spans="1:6" x14ac:dyDescent="0.2">
      <c r="A725" s="155"/>
      <c r="B725" s="156" t="s">
        <v>668</v>
      </c>
      <c r="C725" s="154"/>
      <c r="D725" s="154"/>
      <c r="E725" s="146"/>
      <c r="F725" s="146"/>
    </row>
    <row r="726" spans="1:6" x14ac:dyDescent="0.2">
      <c r="A726" s="155"/>
      <c r="B726" s="156" t="s">
        <v>669</v>
      </c>
      <c r="C726" s="154"/>
      <c r="D726" s="154"/>
      <c r="E726" s="146"/>
      <c r="F726" s="146"/>
    </row>
    <row r="727" spans="1:6" x14ac:dyDescent="0.2">
      <c r="A727" s="155"/>
      <c r="B727" s="156" t="s">
        <v>670</v>
      </c>
      <c r="C727" s="154"/>
      <c r="D727" s="154"/>
      <c r="E727" s="146"/>
      <c r="F727" s="146"/>
    </row>
    <row r="728" spans="1:6" ht="15" x14ac:dyDescent="0.2">
      <c r="A728" s="155"/>
      <c r="B728" s="156" t="s">
        <v>671</v>
      </c>
      <c r="C728" s="154"/>
      <c r="D728" s="154"/>
      <c r="E728" s="146"/>
      <c r="F728" s="146"/>
    </row>
    <row r="729" spans="1:6" x14ac:dyDescent="0.2">
      <c r="A729" s="155"/>
      <c r="B729" s="156" t="s">
        <v>672</v>
      </c>
      <c r="C729" s="154"/>
      <c r="D729" s="154"/>
      <c r="E729" s="146"/>
      <c r="F729" s="146"/>
    </row>
    <row r="730" spans="1:6" x14ac:dyDescent="0.2">
      <c r="A730" s="155"/>
      <c r="B730" s="156" t="s">
        <v>673</v>
      </c>
      <c r="C730" s="154"/>
      <c r="D730" s="154"/>
      <c r="E730" s="146"/>
      <c r="F730" s="146"/>
    </row>
    <row r="731" spans="1:6" ht="25.5" x14ac:dyDescent="0.2">
      <c r="A731" s="155"/>
      <c r="B731" s="156" t="s">
        <v>674</v>
      </c>
      <c r="C731" s="154"/>
      <c r="D731" s="154"/>
      <c r="E731" s="146"/>
      <c r="F731" s="146"/>
    </row>
    <row r="732" spans="1:6" x14ac:dyDescent="0.2">
      <c r="A732" s="155"/>
      <c r="B732" s="156" t="s">
        <v>675</v>
      </c>
      <c r="C732" s="154"/>
      <c r="D732" s="154"/>
      <c r="E732" s="146"/>
      <c r="F732" s="146"/>
    </row>
    <row r="733" spans="1:6" x14ac:dyDescent="0.2">
      <c r="A733" s="155"/>
      <c r="B733" s="156" t="s">
        <v>676</v>
      </c>
      <c r="C733" s="168"/>
      <c r="D733" s="168"/>
      <c r="E733" s="146"/>
      <c r="F733" s="146"/>
    </row>
    <row r="734" spans="1:6" x14ac:dyDescent="0.2">
      <c r="A734" s="155"/>
      <c r="B734" s="156"/>
      <c r="C734" s="154" t="s">
        <v>431</v>
      </c>
      <c r="D734" s="154">
        <v>1</v>
      </c>
      <c r="E734" s="146"/>
      <c r="F734" s="146"/>
    </row>
    <row r="735" spans="1:6" x14ac:dyDescent="0.2">
      <c r="A735" s="155"/>
      <c r="B735" s="156"/>
      <c r="C735" s="154"/>
      <c r="D735" s="154"/>
      <c r="E735" s="146"/>
      <c r="F735" s="146"/>
    </row>
    <row r="736" spans="1:6" ht="38.25" x14ac:dyDescent="0.2">
      <c r="A736" s="155">
        <f>COUNT($A$710:A735)+1</f>
        <v>2</v>
      </c>
      <c r="B736" s="156" t="s">
        <v>677</v>
      </c>
      <c r="C736" s="154"/>
      <c r="D736" s="154"/>
      <c r="E736" s="146"/>
      <c r="F736" s="146"/>
    </row>
    <row r="737" spans="1:6" ht="25.5" x14ac:dyDescent="0.2">
      <c r="A737" s="155"/>
      <c r="B737" s="156" t="s">
        <v>678</v>
      </c>
      <c r="C737" s="154"/>
      <c r="D737" s="154"/>
      <c r="E737" s="146"/>
      <c r="F737" s="146"/>
    </row>
    <row r="738" spans="1:6" x14ac:dyDescent="0.2">
      <c r="A738" s="155"/>
      <c r="B738" s="156" t="s">
        <v>679</v>
      </c>
      <c r="C738" s="154" t="s">
        <v>355</v>
      </c>
      <c r="D738" s="154">
        <v>4</v>
      </c>
      <c r="E738" s="146"/>
      <c r="F738" s="146"/>
    </row>
    <row r="739" spans="1:6" ht="25.5" x14ac:dyDescent="0.2">
      <c r="A739" s="155"/>
      <c r="B739" s="157" t="s">
        <v>680</v>
      </c>
      <c r="C739" s="154"/>
      <c r="D739" s="154"/>
      <c r="E739" s="146"/>
      <c r="F739" s="146"/>
    </row>
    <row r="740" spans="1:6" x14ac:dyDescent="0.2">
      <c r="A740" s="155"/>
      <c r="B740" s="156" t="s">
        <v>699</v>
      </c>
      <c r="C740" s="154" t="s">
        <v>355</v>
      </c>
      <c r="D740" s="154">
        <v>1</v>
      </c>
      <c r="E740" s="146"/>
      <c r="F740" s="146"/>
    </row>
    <row r="741" spans="1:6" x14ac:dyDescent="0.2">
      <c r="A741" s="155"/>
      <c r="B741" s="194" t="s">
        <v>682</v>
      </c>
      <c r="C741" s="154"/>
      <c r="D741" s="154"/>
      <c r="E741" s="146"/>
      <c r="F741" s="146"/>
    </row>
    <row r="742" spans="1:6" x14ac:dyDescent="0.2">
      <c r="A742" s="155"/>
      <c r="B742" s="156" t="s">
        <v>683</v>
      </c>
      <c r="C742" s="154" t="s">
        <v>355</v>
      </c>
      <c r="D742" s="154">
        <v>1</v>
      </c>
      <c r="E742" s="146"/>
      <c r="F742" s="146"/>
    </row>
    <row r="743" spans="1:6" x14ac:dyDescent="0.2">
      <c r="A743" s="155"/>
      <c r="B743" s="156" t="s">
        <v>684</v>
      </c>
      <c r="C743" s="154" t="s">
        <v>355</v>
      </c>
      <c r="D743" s="154">
        <v>1</v>
      </c>
      <c r="E743" s="146"/>
      <c r="F743" s="146"/>
    </row>
    <row r="744" spans="1:6" x14ac:dyDescent="0.2">
      <c r="A744" s="155"/>
      <c r="B744" s="156"/>
      <c r="C744" s="154"/>
      <c r="D744" s="154"/>
      <c r="E744" s="146"/>
      <c r="F744" s="146"/>
    </row>
    <row r="745" spans="1:6" ht="28.5" x14ac:dyDescent="0.2">
      <c r="A745" s="155">
        <f>COUNT($A$710:A742)+1</f>
        <v>3</v>
      </c>
      <c r="B745" s="194" t="s">
        <v>700</v>
      </c>
      <c r="C745" s="154" t="s">
        <v>355</v>
      </c>
      <c r="D745" s="154">
        <v>2</v>
      </c>
      <c r="E745" s="146"/>
      <c r="F745" s="146"/>
    </row>
    <row r="746" spans="1:6" x14ac:dyDescent="0.2">
      <c r="A746" s="155"/>
      <c r="B746" s="156"/>
      <c r="C746" s="154"/>
      <c r="D746" s="154"/>
      <c r="E746" s="146"/>
      <c r="F746" s="146"/>
    </row>
    <row r="747" spans="1:6" x14ac:dyDescent="0.2">
      <c r="A747" s="155"/>
      <c r="B747" s="156"/>
      <c r="C747" s="154"/>
      <c r="D747" s="154"/>
      <c r="E747" s="146"/>
      <c r="F747" s="146"/>
    </row>
    <row r="748" spans="1:6" ht="114.75" x14ac:dyDescent="0.2">
      <c r="A748" s="155">
        <f>COUNT($A$710:A747)+1</f>
        <v>4</v>
      </c>
      <c r="B748" s="156" t="s">
        <v>686</v>
      </c>
      <c r="C748" s="154"/>
      <c r="D748" s="154"/>
      <c r="E748" s="146"/>
      <c r="F748" s="146"/>
    </row>
    <row r="749" spans="1:6" x14ac:dyDescent="0.2">
      <c r="A749" s="155"/>
      <c r="B749" s="156" t="s">
        <v>687</v>
      </c>
      <c r="C749" s="154" t="s">
        <v>688</v>
      </c>
      <c r="D749" s="171">
        <v>7</v>
      </c>
      <c r="E749" s="146"/>
      <c r="F749" s="146"/>
    </row>
    <row r="750" spans="1:6" x14ac:dyDescent="0.2">
      <c r="A750" s="155"/>
      <c r="B750" s="156"/>
      <c r="C750" s="154"/>
      <c r="D750" s="154"/>
      <c r="E750" s="146"/>
      <c r="F750" s="146"/>
    </row>
    <row r="751" spans="1:6" ht="38.25" x14ac:dyDescent="0.2">
      <c r="A751" s="155">
        <f>COUNT($A$710:A750)+1</f>
        <v>5</v>
      </c>
      <c r="B751" s="109" t="s">
        <v>689</v>
      </c>
      <c r="C751" s="154"/>
      <c r="D751" s="154"/>
      <c r="E751" s="146"/>
      <c r="F751" s="146"/>
    </row>
    <row r="752" spans="1:6" x14ac:dyDescent="0.2">
      <c r="A752" s="155"/>
      <c r="B752" s="156" t="s">
        <v>690</v>
      </c>
      <c r="C752" s="154" t="s">
        <v>411</v>
      </c>
      <c r="D752" s="154">
        <v>15</v>
      </c>
      <c r="E752" s="146"/>
      <c r="F752" s="146"/>
    </row>
    <row r="753" spans="1:6" x14ac:dyDescent="0.2">
      <c r="A753" s="155"/>
      <c r="B753" s="156" t="s">
        <v>691</v>
      </c>
      <c r="C753" s="154" t="s">
        <v>411</v>
      </c>
      <c r="D753" s="154">
        <v>11</v>
      </c>
      <c r="E753" s="146"/>
      <c r="F753" s="146"/>
    </row>
    <row r="754" spans="1:6" x14ac:dyDescent="0.2">
      <c r="A754" s="155"/>
      <c r="B754" s="156"/>
      <c r="C754" s="154"/>
      <c r="D754" s="154"/>
      <c r="E754" s="146"/>
      <c r="F754" s="146"/>
    </row>
    <row r="755" spans="1:6" ht="51" x14ac:dyDescent="0.2">
      <c r="A755" s="155">
        <f>COUNT($A$710:A754)+1</f>
        <v>6</v>
      </c>
      <c r="B755" s="156" t="s">
        <v>692</v>
      </c>
      <c r="C755" s="154" t="s">
        <v>693</v>
      </c>
      <c r="D755" s="171">
        <v>28</v>
      </c>
      <c r="E755" s="146"/>
      <c r="F755" s="146"/>
    </row>
    <row r="756" spans="1:6" x14ac:dyDescent="0.2">
      <c r="A756" s="155"/>
      <c r="B756" s="156"/>
      <c r="C756" s="154"/>
      <c r="D756" s="154"/>
      <c r="E756" s="146"/>
      <c r="F756" s="146"/>
    </row>
    <row r="757" spans="1:6" ht="38.25" x14ac:dyDescent="0.2">
      <c r="A757" s="155">
        <f>COUNT($A$710:A756)+1</f>
        <v>7</v>
      </c>
      <c r="B757" s="156" t="s">
        <v>694</v>
      </c>
      <c r="C757" s="154" t="s">
        <v>431</v>
      </c>
      <c r="D757" s="154">
        <v>1</v>
      </c>
      <c r="E757" s="146"/>
      <c r="F757" s="146"/>
    </row>
    <row r="758" spans="1:6" x14ac:dyDescent="0.2">
      <c r="A758" s="155"/>
      <c r="B758" s="156"/>
      <c r="C758" s="154"/>
      <c r="D758" s="154"/>
      <c r="E758" s="146"/>
      <c r="F758" s="146"/>
    </row>
    <row r="759" spans="1:6" ht="38.25" x14ac:dyDescent="0.2">
      <c r="A759" s="155">
        <f>COUNT($A$710:A758)+1</f>
        <v>8</v>
      </c>
      <c r="B759" s="156" t="s">
        <v>695</v>
      </c>
      <c r="C759" s="154" t="s">
        <v>431</v>
      </c>
      <c r="D759" s="154">
        <v>1</v>
      </c>
      <c r="E759" s="146"/>
      <c r="F759" s="146"/>
    </row>
    <row r="760" spans="1:6" x14ac:dyDescent="0.2">
      <c r="A760" s="151" t="s">
        <v>697</v>
      </c>
      <c r="B760" s="152" t="s">
        <v>701</v>
      </c>
      <c r="C760" s="149"/>
      <c r="D760" s="149"/>
      <c r="E760" s="150"/>
      <c r="F760" s="150"/>
    </row>
    <row r="761" spans="1:6" x14ac:dyDescent="0.2">
      <c r="A761" s="151" t="s">
        <v>702</v>
      </c>
      <c r="B761" s="152" t="s">
        <v>703</v>
      </c>
      <c r="C761" s="149"/>
      <c r="D761" s="149"/>
      <c r="E761" s="150"/>
      <c r="F761" s="150"/>
    </row>
    <row r="762" spans="1:6" x14ac:dyDescent="0.2">
      <c r="A762" s="142"/>
      <c r="B762" s="193"/>
      <c r="C762" s="154"/>
      <c r="D762" s="154"/>
      <c r="E762" s="146"/>
      <c r="F762" s="146"/>
    </row>
    <row r="763" spans="1:6" ht="38.25" x14ac:dyDescent="0.2">
      <c r="A763" s="155">
        <f>COUNT(#REF!)+1</f>
        <v>1</v>
      </c>
      <c r="B763" s="156" t="s">
        <v>654</v>
      </c>
      <c r="C763" s="154"/>
      <c r="D763" s="154"/>
      <c r="E763" s="146"/>
      <c r="F763" s="146"/>
    </row>
    <row r="764" spans="1:6" ht="38.25" x14ac:dyDescent="0.2">
      <c r="A764" s="155"/>
      <c r="B764" s="156" t="s">
        <v>655</v>
      </c>
      <c r="C764" s="154"/>
      <c r="D764" s="154"/>
      <c r="E764" s="146"/>
      <c r="F764" s="146"/>
    </row>
    <row r="765" spans="1:6" ht="51" x14ac:dyDescent="0.2">
      <c r="A765" s="155"/>
      <c r="B765" s="156" t="s">
        <v>656</v>
      </c>
      <c r="C765" s="154"/>
      <c r="D765" s="154"/>
      <c r="E765" s="146"/>
      <c r="F765" s="146"/>
    </row>
    <row r="766" spans="1:6" x14ac:dyDescent="0.2">
      <c r="A766" s="155"/>
      <c r="B766" s="156" t="s">
        <v>657</v>
      </c>
      <c r="C766" s="154"/>
      <c r="D766" s="154"/>
      <c r="E766" s="146"/>
      <c r="F766" s="146"/>
    </row>
    <row r="767" spans="1:6" x14ac:dyDescent="0.2">
      <c r="A767" s="155"/>
      <c r="B767" s="156" t="s">
        <v>658</v>
      </c>
      <c r="C767" s="154"/>
      <c r="D767" s="154"/>
      <c r="E767" s="146"/>
      <c r="F767" s="146"/>
    </row>
    <row r="768" spans="1:6" x14ac:dyDescent="0.2">
      <c r="A768" s="155"/>
      <c r="B768" s="156" t="s">
        <v>659</v>
      </c>
      <c r="C768" s="154"/>
      <c r="D768" s="154"/>
      <c r="E768" s="146"/>
      <c r="F768" s="146"/>
    </row>
    <row r="769" spans="1:6" x14ac:dyDescent="0.2">
      <c r="A769" s="155"/>
      <c r="B769" s="156" t="s">
        <v>660</v>
      </c>
      <c r="C769" s="154"/>
      <c r="D769" s="154"/>
      <c r="E769" s="146"/>
      <c r="F769" s="146"/>
    </row>
    <row r="770" spans="1:6" x14ac:dyDescent="0.2">
      <c r="A770" s="155"/>
      <c r="B770" s="156" t="s">
        <v>661</v>
      </c>
      <c r="C770" s="154"/>
      <c r="D770" s="154"/>
      <c r="E770" s="146"/>
      <c r="F770" s="146"/>
    </row>
    <row r="771" spans="1:6" x14ac:dyDescent="0.2">
      <c r="A771" s="155"/>
      <c r="B771" s="156" t="s">
        <v>662</v>
      </c>
      <c r="C771" s="154"/>
      <c r="D771" s="154"/>
      <c r="E771" s="146"/>
      <c r="F771" s="146"/>
    </row>
    <row r="772" spans="1:6" ht="17.25" x14ac:dyDescent="0.2">
      <c r="A772" s="155"/>
      <c r="B772" s="156" t="s">
        <v>663</v>
      </c>
      <c r="C772" s="154"/>
      <c r="D772" s="154"/>
      <c r="E772" s="146"/>
      <c r="F772" s="146"/>
    </row>
    <row r="773" spans="1:6" x14ac:dyDescent="0.2">
      <c r="A773" s="155"/>
      <c r="B773" s="156" t="s">
        <v>664</v>
      </c>
      <c r="C773" s="154"/>
      <c r="D773" s="154"/>
      <c r="E773" s="146"/>
      <c r="F773" s="146"/>
    </row>
    <row r="774" spans="1:6" ht="17.25" x14ac:dyDescent="0.2">
      <c r="A774" s="155"/>
      <c r="B774" s="156" t="s">
        <v>665</v>
      </c>
      <c r="C774" s="154"/>
      <c r="D774" s="154"/>
      <c r="E774" s="146"/>
      <c r="F774" s="146"/>
    </row>
    <row r="775" spans="1:6" x14ac:dyDescent="0.2">
      <c r="A775" s="155"/>
      <c r="B775" s="156" t="s">
        <v>666</v>
      </c>
      <c r="C775" s="154"/>
      <c r="D775" s="154"/>
      <c r="E775" s="146"/>
      <c r="F775" s="146"/>
    </row>
    <row r="776" spans="1:6" x14ac:dyDescent="0.2">
      <c r="A776" s="155"/>
      <c r="B776" s="156" t="s">
        <v>667</v>
      </c>
      <c r="C776" s="154"/>
      <c r="D776" s="154"/>
      <c r="E776" s="146"/>
      <c r="F776" s="146"/>
    </row>
    <row r="777" spans="1:6" x14ac:dyDescent="0.2">
      <c r="A777" s="155"/>
      <c r="B777" s="156" t="s">
        <v>668</v>
      </c>
      <c r="C777" s="154"/>
      <c r="D777" s="154"/>
      <c r="E777" s="146"/>
      <c r="F777" s="146"/>
    </row>
    <row r="778" spans="1:6" x14ac:dyDescent="0.2">
      <c r="A778" s="155"/>
      <c r="B778" s="156" t="s">
        <v>669</v>
      </c>
      <c r="C778" s="154"/>
      <c r="D778" s="154"/>
      <c r="E778" s="146"/>
      <c r="F778" s="146"/>
    </row>
    <row r="779" spans="1:6" x14ac:dyDescent="0.2">
      <c r="A779" s="155"/>
      <c r="B779" s="156" t="s">
        <v>670</v>
      </c>
      <c r="C779" s="154"/>
      <c r="D779" s="154"/>
      <c r="E779" s="146"/>
      <c r="F779" s="146"/>
    </row>
    <row r="780" spans="1:6" ht="15" x14ac:dyDescent="0.2">
      <c r="A780" s="155"/>
      <c r="B780" s="156" t="s">
        <v>671</v>
      </c>
      <c r="C780" s="154"/>
      <c r="D780" s="154"/>
      <c r="E780" s="146"/>
      <c r="F780" s="146"/>
    </row>
    <row r="781" spans="1:6" x14ac:dyDescent="0.2">
      <c r="A781" s="155"/>
      <c r="B781" s="156" t="s">
        <v>672</v>
      </c>
      <c r="C781" s="154"/>
      <c r="D781" s="154"/>
      <c r="E781" s="146"/>
      <c r="F781" s="146"/>
    </row>
    <row r="782" spans="1:6" x14ac:dyDescent="0.2">
      <c r="A782" s="155"/>
      <c r="B782" s="156" t="s">
        <v>673</v>
      </c>
      <c r="C782" s="154"/>
      <c r="D782" s="154"/>
      <c r="E782" s="146"/>
      <c r="F782" s="146"/>
    </row>
    <row r="783" spans="1:6" ht="25.5" x14ac:dyDescent="0.2">
      <c r="A783" s="155"/>
      <c r="B783" s="156" t="s">
        <v>674</v>
      </c>
      <c r="C783" s="154"/>
      <c r="D783" s="154"/>
      <c r="E783" s="146"/>
      <c r="F783" s="146"/>
    </row>
    <row r="784" spans="1:6" x14ac:dyDescent="0.2">
      <c r="A784" s="155"/>
      <c r="B784" s="156" t="s">
        <v>675</v>
      </c>
      <c r="C784" s="154"/>
      <c r="D784" s="154"/>
      <c r="E784" s="146"/>
      <c r="F784" s="146"/>
    </row>
    <row r="785" spans="1:6" x14ac:dyDescent="0.2">
      <c r="A785" s="155"/>
      <c r="B785" s="156" t="s">
        <v>676</v>
      </c>
      <c r="C785" s="168"/>
      <c r="D785" s="168"/>
      <c r="E785" s="146"/>
      <c r="F785" s="146"/>
    </row>
    <row r="786" spans="1:6" x14ac:dyDescent="0.2">
      <c r="A786" s="155"/>
      <c r="B786" s="156"/>
      <c r="C786" s="154" t="s">
        <v>431</v>
      </c>
      <c r="D786" s="154">
        <v>1</v>
      </c>
      <c r="E786" s="146"/>
      <c r="F786" s="146"/>
    </row>
    <row r="787" spans="1:6" x14ac:dyDescent="0.2">
      <c r="A787" s="155"/>
      <c r="B787" s="156"/>
      <c r="C787" s="154"/>
      <c r="D787" s="154"/>
      <c r="E787" s="146"/>
      <c r="F787" s="146"/>
    </row>
    <row r="788" spans="1:6" x14ac:dyDescent="0.2">
      <c r="A788" s="155">
        <f>COUNT($A$762:A787)+1</f>
        <v>2</v>
      </c>
      <c r="B788" s="175" t="s">
        <v>704</v>
      </c>
      <c r="C788" s="154"/>
      <c r="D788" s="154"/>
      <c r="E788" s="146"/>
      <c r="F788" s="146"/>
    </row>
    <row r="789" spans="1:6" ht="51" x14ac:dyDescent="0.2">
      <c r="A789" s="155"/>
      <c r="B789" s="175" t="s">
        <v>705</v>
      </c>
      <c r="C789" s="154"/>
      <c r="D789" s="154"/>
      <c r="E789" s="146"/>
      <c r="F789" s="146"/>
    </row>
    <row r="790" spans="1:6" x14ac:dyDescent="0.2">
      <c r="A790" s="155"/>
      <c r="B790" s="175" t="s">
        <v>706</v>
      </c>
      <c r="C790" s="154"/>
      <c r="D790" s="154"/>
      <c r="E790" s="146"/>
      <c r="F790" s="146"/>
    </row>
    <row r="791" spans="1:6" x14ac:dyDescent="0.2">
      <c r="A791" s="155"/>
      <c r="B791" s="175" t="s">
        <v>707</v>
      </c>
      <c r="C791" s="154"/>
      <c r="D791" s="154"/>
      <c r="E791" s="146"/>
      <c r="F791" s="146"/>
    </row>
    <row r="792" spans="1:6" x14ac:dyDescent="0.2">
      <c r="A792" s="155"/>
      <c r="B792" s="175" t="s">
        <v>708</v>
      </c>
      <c r="C792" s="154"/>
      <c r="D792" s="154"/>
      <c r="E792" s="146"/>
      <c r="F792" s="146"/>
    </row>
    <row r="793" spans="1:6" x14ac:dyDescent="0.2">
      <c r="A793" s="155"/>
      <c r="B793" s="156" t="s">
        <v>709</v>
      </c>
      <c r="C793" s="154" t="s">
        <v>431</v>
      </c>
      <c r="D793" s="154">
        <v>1</v>
      </c>
      <c r="E793" s="146"/>
      <c r="F793" s="146"/>
    </row>
    <row r="794" spans="1:6" x14ac:dyDescent="0.2">
      <c r="A794" s="155"/>
      <c r="B794" s="156"/>
      <c r="C794" s="154"/>
      <c r="D794" s="154"/>
      <c r="E794" s="146"/>
      <c r="F794" s="146"/>
    </row>
    <row r="795" spans="1:6" ht="38.25" x14ac:dyDescent="0.2">
      <c r="A795" s="155">
        <f>COUNT($A$762:A794)+1</f>
        <v>3</v>
      </c>
      <c r="B795" s="156" t="s">
        <v>677</v>
      </c>
      <c r="C795" s="154"/>
      <c r="D795" s="154"/>
      <c r="E795" s="146"/>
      <c r="F795" s="146"/>
    </row>
    <row r="796" spans="1:6" ht="25.5" x14ac:dyDescent="0.2">
      <c r="A796" s="155"/>
      <c r="B796" s="156" t="s">
        <v>678</v>
      </c>
      <c r="C796" s="154"/>
      <c r="D796" s="154"/>
      <c r="E796" s="146"/>
      <c r="F796" s="146"/>
    </row>
    <row r="797" spans="1:6" x14ac:dyDescent="0.2">
      <c r="A797" s="155"/>
      <c r="B797" s="156" t="s">
        <v>679</v>
      </c>
      <c r="C797" s="154" t="s">
        <v>355</v>
      </c>
      <c r="D797" s="154">
        <v>3</v>
      </c>
      <c r="E797" s="146"/>
      <c r="F797" s="146"/>
    </row>
    <row r="798" spans="1:6" x14ac:dyDescent="0.2">
      <c r="A798" s="155"/>
      <c r="B798" s="194" t="s">
        <v>682</v>
      </c>
      <c r="C798" s="154"/>
      <c r="D798" s="154"/>
      <c r="E798" s="146"/>
      <c r="F798" s="146"/>
    </row>
    <row r="799" spans="1:6" x14ac:dyDescent="0.2">
      <c r="A799" s="155"/>
      <c r="B799" s="156" t="s">
        <v>683</v>
      </c>
      <c r="C799" s="154" t="s">
        <v>355</v>
      </c>
      <c r="D799" s="154">
        <v>1</v>
      </c>
      <c r="E799" s="146"/>
      <c r="F799" s="146"/>
    </row>
    <row r="800" spans="1:6" x14ac:dyDescent="0.2">
      <c r="A800" s="155"/>
      <c r="B800" s="156" t="s">
        <v>684</v>
      </c>
      <c r="C800" s="154" t="s">
        <v>355</v>
      </c>
      <c r="D800" s="154">
        <v>2</v>
      </c>
      <c r="E800" s="146"/>
      <c r="F800" s="146"/>
    </row>
    <row r="801" spans="1:6" x14ac:dyDescent="0.2">
      <c r="A801" s="155"/>
      <c r="B801" s="156"/>
      <c r="C801" s="154"/>
      <c r="D801" s="154"/>
      <c r="E801" s="146"/>
      <c r="F801" s="146"/>
    </row>
    <row r="802" spans="1:6" ht="28.5" x14ac:dyDescent="0.2">
      <c r="A802" s="155">
        <f>COUNT($A$762:A801)+1</f>
        <v>4</v>
      </c>
      <c r="B802" s="194" t="s">
        <v>700</v>
      </c>
      <c r="C802" s="154" t="s">
        <v>355</v>
      </c>
      <c r="D802" s="154">
        <v>2</v>
      </c>
      <c r="E802" s="146"/>
      <c r="F802" s="146"/>
    </row>
    <row r="803" spans="1:6" x14ac:dyDescent="0.2">
      <c r="A803" s="155"/>
      <c r="B803" s="156"/>
      <c r="C803" s="154"/>
      <c r="D803" s="154"/>
      <c r="E803" s="146"/>
      <c r="F803" s="146"/>
    </row>
    <row r="804" spans="1:6" ht="114.75" x14ac:dyDescent="0.2">
      <c r="A804" s="155">
        <f>COUNT($A$762:A803)+1</f>
        <v>5</v>
      </c>
      <c r="B804" s="156" t="s">
        <v>686</v>
      </c>
      <c r="C804" s="154"/>
      <c r="D804" s="154"/>
      <c r="E804" s="146"/>
      <c r="F804" s="146"/>
    </row>
    <row r="805" spans="1:6" x14ac:dyDescent="0.2">
      <c r="A805" s="155"/>
      <c r="B805" s="156" t="s">
        <v>687</v>
      </c>
      <c r="C805" s="154" t="s">
        <v>688</v>
      </c>
      <c r="D805" s="171">
        <v>7</v>
      </c>
      <c r="E805" s="146"/>
      <c r="F805" s="146"/>
    </row>
    <row r="806" spans="1:6" x14ac:dyDescent="0.2">
      <c r="A806" s="155"/>
      <c r="B806" s="156"/>
      <c r="C806" s="154"/>
      <c r="D806" s="154"/>
      <c r="E806" s="146"/>
      <c r="F806" s="146"/>
    </row>
    <row r="807" spans="1:6" ht="51" x14ac:dyDescent="0.2">
      <c r="A807" s="155">
        <f>COUNT($A$762:A806)+1</f>
        <v>6</v>
      </c>
      <c r="B807" s="175" t="s">
        <v>710</v>
      </c>
      <c r="C807" s="154"/>
      <c r="D807" s="154"/>
      <c r="E807" s="146"/>
      <c r="F807" s="146"/>
    </row>
    <row r="808" spans="1:6" x14ac:dyDescent="0.2">
      <c r="A808" s="155"/>
      <c r="B808" s="175" t="s">
        <v>711</v>
      </c>
      <c r="C808" s="154" t="s">
        <v>411</v>
      </c>
      <c r="D808" s="154">
        <v>3</v>
      </c>
      <c r="E808" s="146"/>
      <c r="F808" s="146"/>
    </row>
    <row r="809" spans="1:6" x14ac:dyDescent="0.2">
      <c r="A809" s="155"/>
      <c r="B809" s="175"/>
      <c r="C809" s="154"/>
      <c r="D809" s="154"/>
      <c r="E809" s="146"/>
      <c r="F809" s="146"/>
    </row>
    <row r="810" spans="1:6" ht="38.25" x14ac:dyDescent="0.2">
      <c r="A810" s="155">
        <f>COUNT($A$762:A808)+1</f>
        <v>7</v>
      </c>
      <c r="B810" s="109" t="s">
        <v>689</v>
      </c>
      <c r="C810" s="154"/>
      <c r="D810" s="154"/>
      <c r="E810" s="146"/>
      <c r="F810" s="146"/>
    </row>
    <row r="811" spans="1:6" x14ac:dyDescent="0.2">
      <c r="A811" s="155"/>
      <c r="B811" s="156" t="s">
        <v>690</v>
      </c>
      <c r="C811" s="154" t="s">
        <v>411</v>
      </c>
      <c r="D811" s="154">
        <v>20</v>
      </c>
      <c r="E811" s="146"/>
      <c r="F811" s="146"/>
    </row>
    <row r="812" spans="1:6" x14ac:dyDescent="0.2">
      <c r="A812" s="155"/>
      <c r="B812" s="156" t="s">
        <v>691</v>
      </c>
      <c r="C812" s="154" t="s">
        <v>411</v>
      </c>
      <c r="D812" s="154">
        <v>25</v>
      </c>
      <c r="E812" s="146"/>
      <c r="F812" s="146"/>
    </row>
    <row r="813" spans="1:6" x14ac:dyDescent="0.2">
      <c r="A813" s="155"/>
      <c r="B813" s="156"/>
      <c r="C813" s="154"/>
      <c r="D813" s="154"/>
      <c r="E813" s="146"/>
      <c r="F813" s="146"/>
    </row>
    <row r="814" spans="1:6" ht="51" x14ac:dyDescent="0.2">
      <c r="A814" s="155">
        <f>COUNT($A$762:A813)+1</f>
        <v>8</v>
      </c>
      <c r="B814" s="156" t="s">
        <v>692</v>
      </c>
      <c r="C814" s="154" t="s">
        <v>693</v>
      </c>
      <c r="D814" s="171">
        <v>50</v>
      </c>
      <c r="E814" s="146"/>
      <c r="F814" s="146"/>
    </row>
    <row r="815" spans="1:6" x14ac:dyDescent="0.2">
      <c r="A815" s="155"/>
      <c r="B815" s="156"/>
      <c r="C815" s="154"/>
      <c r="D815" s="154"/>
      <c r="E815" s="146"/>
      <c r="F815" s="146"/>
    </row>
    <row r="816" spans="1:6" ht="38.25" x14ac:dyDescent="0.2">
      <c r="A816" s="155">
        <f>COUNT($A$762:A815)+1</f>
        <v>9</v>
      </c>
      <c r="B816" s="156" t="s">
        <v>694</v>
      </c>
      <c r="C816" s="154" t="s">
        <v>431</v>
      </c>
      <c r="D816" s="154">
        <v>1</v>
      </c>
      <c r="E816" s="146"/>
      <c r="F816" s="146"/>
    </row>
    <row r="817" spans="1:6" x14ac:dyDescent="0.2">
      <c r="A817" s="155"/>
      <c r="B817" s="156"/>
      <c r="C817" s="154"/>
      <c r="D817" s="154"/>
      <c r="E817" s="146"/>
      <c r="F817" s="146"/>
    </row>
    <row r="818" spans="1:6" ht="38.25" x14ac:dyDescent="0.2">
      <c r="A818" s="155">
        <f>COUNT($A$762:A817)+1</f>
        <v>10</v>
      </c>
      <c r="B818" s="156" t="s">
        <v>695</v>
      </c>
      <c r="C818" s="154" t="s">
        <v>431</v>
      </c>
      <c r="D818" s="154">
        <v>1</v>
      </c>
      <c r="E818" s="146"/>
      <c r="F818" s="146"/>
    </row>
    <row r="819" spans="1:6" x14ac:dyDescent="0.2">
      <c r="A819" s="151" t="s">
        <v>702</v>
      </c>
      <c r="B819" s="152" t="s">
        <v>712</v>
      </c>
      <c r="C819" s="149"/>
      <c r="D819" s="149"/>
      <c r="E819" s="150"/>
      <c r="F819" s="150"/>
    </row>
    <row r="820" spans="1:6" x14ac:dyDescent="0.2">
      <c r="A820" s="151" t="s">
        <v>713</v>
      </c>
      <c r="B820" s="152" t="s">
        <v>714</v>
      </c>
      <c r="C820" s="149"/>
      <c r="D820" s="149"/>
      <c r="E820" s="150"/>
      <c r="F820" s="150"/>
    </row>
    <row r="821" spans="1:6" x14ac:dyDescent="0.2">
      <c r="A821" s="151" t="s">
        <v>715</v>
      </c>
      <c r="B821" s="152" t="s">
        <v>716</v>
      </c>
      <c r="C821" s="149"/>
      <c r="D821" s="149"/>
      <c r="E821" s="150"/>
      <c r="F821" s="150"/>
    </row>
    <row r="822" spans="1:6" ht="51" x14ac:dyDescent="0.2">
      <c r="A822" s="155">
        <f>COUNT(#REF!)+1</f>
        <v>1</v>
      </c>
      <c r="B822" s="156" t="s">
        <v>717</v>
      </c>
      <c r="C822" s="154" t="s">
        <v>431</v>
      </c>
      <c r="D822" s="154">
        <v>1</v>
      </c>
      <c r="E822" s="146"/>
      <c r="F822" s="146"/>
    </row>
    <row r="823" spans="1:6" x14ac:dyDescent="0.2">
      <c r="A823" s="155"/>
      <c r="B823" s="156"/>
      <c r="C823" s="154"/>
      <c r="D823" s="154"/>
      <c r="E823" s="146"/>
      <c r="F823" s="146"/>
    </row>
    <row r="824" spans="1:6" ht="25.5" x14ac:dyDescent="0.2">
      <c r="A824" s="155">
        <f>COUNT($A$821:A823)+1</f>
        <v>2</v>
      </c>
      <c r="B824" s="156" t="s">
        <v>718</v>
      </c>
      <c r="C824" s="154" t="s">
        <v>431</v>
      </c>
      <c r="D824" s="154">
        <v>1</v>
      </c>
      <c r="E824" s="146"/>
      <c r="F824" s="146"/>
    </row>
    <row r="825" spans="1:6" x14ac:dyDescent="0.2">
      <c r="A825" s="155"/>
      <c r="B825" s="156"/>
      <c r="C825" s="154"/>
      <c r="D825" s="154"/>
      <c r="E825" s="146"/>
      <c r="F825" s="146"/>
    </row>
    <row r="826" spans="1:6" x14ac:dyDescent="0.2">
      <c r="A826" s="151" t="s">
        <v>715</v>
      </c>
      <c r="B826" s="152" t="s">
        <v>719</v>
      </c>
      <c r="C826" s="149"/>
      <c r="D826" s="149"/>
      <c r="E826" s="150"/>
      <c r="F826" s="150"/>
    </row>
    <row r="827" spans="1:6" x14ac:dyDescent="0.2">
      <c r="A827" s="195"/>
      <c r="B827" s="196" t="s">
        <v>720</v>
      </c>
      <c r="C827" s="197"/>
      <c r="D827" s="197"/>
      <c r="E827" s="198"/>
      <c r="F827" s="199"/>
    </row>
    <row r="828" spans="1:6" x14ac:dyDescent="0.2">
      <c r="A828" s="195"/>
      <c r="B828" s="200"/>
      <c r="C828" s="201"/>
      <c r="D828" s="201"/>
      <c r="E828" s="202"/>
      <c r="F828" s="203"/>
    </row>
    <row r="829" spans="1:6" x14ac:dyDescent="0.2">
      <c r="A829" s="204" t="s">
        <v>315</v>
      </c>
      <c r="B829" s="205" t="s">
        <v>721</v>
      </c>
      <c r="C829" s="206"/>
      <c r="D829" s="206"/>
      <c r="E829" s="207"/>
      <c r="F829" s="208"/>
    </row>
    <row r="830" spans="1:6" x14ac:dyDescent="0.2">
      <c r="A830" s="204" t="s">
        <v>722</v>
      </c>
      <c r="B830" s="205" t="s">
        <v>723</v>
      </c>
      <c r="C830" s="206"/>
      <c r="D830" s="206"/>
      <c r="E830" s="207"/>
      <c r="F830" s="208"/>
    </row>
    <row r="831" spans="1:6" x14ac:dyDescent="0.2">
      <c r="A831" s="204" t="s">
        <v>713</v>
      </c>
      <c r="B831" s="205" t="s">
        <v>724</v>
      </c>
      <c r="C831" s="209"/>
      <c r="D831" s="209"/>
      <c r="E831" s="210"/>
      <c r="F831" s="208"/>
    </row>
    <row r="832" spans="1:6" x14ac:dyDescent="0.2">
      <c r="A832" s="204" t="s">
        <v>715</v>
      </c>
      <c r="B832" s="205" t="s">
        <v>719</v>
      </c>
      <c r="C832" s="206"/>
      <c r="D832" s="206"/>
      <c r="E832" s="207"/>
      <c r="F832" s="208"/>
    </row>
    <row r="833" spans="1:6" x14ac:dyDescent="0.2">
      <c r="A833" s="195"/>
      <c r="B833" s="211" t="s">
        <v>725</v>
      </c>
      <c r="C833" s="212"/>
      <c r="D833" s="212"/>
      <c r="E833" s="213"/>
      <c r="F833" s="214"/>
    </row>
    <row r="834" spans="1:6" x14ac:dyDescent="0.2">
      <c r="A834" s="195"/>
      <c r="B834" s="196" t="s">
        <v>306</v>
      </c>
      <c r="C834" s="215"/>
      <c r="D834" s="215"/>
      <c r="E834" s="216"/>
      <c r="F834" s="217"/>
    </row>
    <row r="835" spans="1:6" ht="15" thickBot="1" x14ac:dyDescent="0.25">
      <c r="A835" s="195"/>
      <c r="B835" s="218"/>
      <c r="C835" s="215"/>
      <c r="D835" s="215"/>
      <c r="E835" s="216"/>
      <c r="F835" s="219"/>
    </row>
    <row r="836" spans="1:6" ht="15" thickBot="1" x14ac:dyDescent="0.25">
      <c r="A836" s="220"/>
      <c r="B836" s="211" t="s">
        <v>726</v>
      </c>
      <c r="C836" s="221"/>
      <c r="D836" s="221"/>
      <c r="E836" s="222"/>
      <c r="F836" s="223"/>
    </row>
  </sheetData>
  <conditionalFormatting sqref="E227 E211 E243">
    <cfRule type="cellIs" dxfId="1" priority="2" stopIfTrue="1" operator="equal">
      <formula>0</formula>
    </cfRule>
  </conditionalFormatting>
  <conditionalFormatting sqref="E376 E391 E406 E409:E412">
    <cfRule type="cellIs" dxfId="0" priority="1" stopIfTrue="1" operator="equal">
      <formula>0</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3"/>
  <sheetViews>
    <sheetView topLeftCell="A45" workbookViewId="0">
      <selection activeCell="F57" sqref="F57"/>
    </sheetView>
  </sheetViews>
  <sheetFormatPr defaultRowHeight="14.25" x14ac:dyDescent="0.2"/>
  <cols>
    <col min="1" max="1" width="4.75" customWidth="1"/>
    <col min="2" max="2" width="41.5" customWidth="1"/>
    <col min="3" max="3" width="8.25" customWidth="1"/>
    <col min="4" max="4" width="5.75" customWidth="1"/>
    <col min="5" max="5" width="10.25" customWidth="1"/>
    <col min="6" max="6" width="9.375" customWidth="1"/>
  </cols>
  <sheetData>
    <row r="1" spans="1:7" ht="23.25" x14ac:dyDescent="0.35">
      <c r="A1" s="285" t="s">
        <v>727</v>
      </c>
      <c r="B1" s="286"/>
      <c r="C1" s="287"/>
      <c r="D1" s="287"/>
      <c r="E1" s="274"/>
      <c r="F1" s="274"/>
      <c r="G1" s="274"/>
    </row>
    <row r="2" spans="1:7" ht="23.25" x14ac:dyDescent="0.35">
      <c r="A2" s="288"/>
      <c r="B2" s="289"/>
      <c r="C2" s="290"/>
      <c r="D2" s="290"/>
      <c r="E2" s="290"/>
      <c r="F2" s="290"/>
      <c r="G2" s="290"/>
    </row>
    <row r="3" spans="1:7" ht="23.25" x14ac:dyDescent="0.35">
      <c r="A3" s="288"/>
      <c r="B3" s="291" t="s">
        <v>728</v>
      </c>
      <c r="C3" s="290"/>
      <c r="D3" s="290"/>
      <c r="E3" s="290"/>
      <c r="F3" s="290"/>
      <c r="G3" s="290"/>
    </row>
    <row r="4" spans="1:7" ht="23.25" x14ac:dyDescent="0.35">
      <c r="A4" s="288"/>
      <c r="B4" s="292" t="s">
        <v>729</v>
      </c>
      <c r="C4" s="290"/>
      <c r="D4" s="290"/>
      <c r="E4" s="290"/>
      <c r="F4" s="290"/>
      <c r="G4" s="290"/>
    </row>
    <row r="5" spans="1:7" ht="15.75" x14ac:dyDescent="0.25">
      <c r="A5" s="274"/>
      <c r="B5" s="274"/>
      <c r="C5" s="274"/>
      <c r="D5" s="274"/>
      <c r="E5" s="274"/>
      <c r="F5" s="274"/>
      <c r="G5" s="274"/>
    </row>
    <row r="6" spans="1:7" ht="126" x14ac:dyDescent="0.25">
      <c r="A6" s="274"/>
      <c r="B6" s="293" t="s">
        <v>730</v>
      </c>
      <c r="C6" s="274"/>
      <c r="D6" s="274"/>
      <c r="E6" s="274"/>
      <c r="F6" s="274"/>
      <c r="G6" s="274"/>
    </row>
    <row r="7" spans="1:7" ht="15.75" x14ac:dyDescent="0.25">
      <c r="A7" s="274"/>
      <c r="B7" s="274"/>
      <c r="C7" s="274"/>
      <c r="D7" s="274"/>
      <c r="E7" s="274"/>
      <c r="F7" s="274"/>
      <c r="G7" s="274"/>
    </row>
    <row r="8" spans="1:7" ht="21" x14ac:dyDescent="0.35">
      <c r="A8" s="294"/>
      <c r="B8" s="295" t="s">
        <v>731</v>
      </c>
      <c r="C8" s="287"/>
      <c r="D8" s="287"/>
      <c r="E8" s="274"/>
      <c r="F8" s="274"/>
      <c r="G8" s="274"/>
    </row>
    <row r="9" spans="1:7" ht="15.75" x14ac:dyDescent="0.25">
      <c r="A9" s="274"/>
      <c r="B9" s="274"/>
      <c r="C9" s="274"/>
      <c r="D9" s="274"/>
      <c r="E9" s="274"/>
      <c r="F9" s="274"/>
      <c r="G9" s="274"/>
    </row>
    <row r="10" spans="1:7" ht="18.75" x14ac:dyDescent="0.3">
      <c r="A10" s="296" t="s">
        <v>732</v>
      </c>
      <c r="B10" s="286"/>
      <c r="C10" s="287"/>
      <c r="D10" s="287"/>
      <c r="E10" s="274"/>
      <c r="F10" s="274"/>
      <c r="G10" s="274"/>
    </row>
    <row r="11" spans="1:7" ht="15.75" x14ac:dyDescent="0.25">
      <c r="A11" s="274"/>
      <c r="B11" s="293"/>
      <c r="C11" s="274"/>
      <c r="D11" s="274"/>
      <c r="E11" s="274"/>
      <c r="F11" s="274"/>
      <c r="G11" s="274"/>
    </row>
    <row r="12" spans="1:7" ht="16.5" thickBot="1" x14ac:dyDescent="0.3">
      <c r="A12" s="274"/>
      <c r="B12" s="274"/>
      <c r="C12" s="274"/>
      <c r="D12" s="274"/>
      <c r="E12" s="274"/>
      <c r="F12" s="274"/>
      <c r="G12" s="274"/>
    </row>
    <row r="13" spans="1:7" ht="16.5" thickBot="1" x14ac:dyDescent="0.3">
      <c r="A13" s="224" t="s">
        <v>2</v>
      </c>
      <c r="B13" s="225" t="s">
        <v>733</v>
      </c>
      <c r="C13" s="226" t="s">
        <v>734</v>
      </c>
      <c r="D13" s="227" t="s">
        <v>735</v>
      </c>
      <c r="E13" s="228" t="s">
        <v>736</v>
      </c>
      <c r="F13" s="228" t="s">
        <v>737</v>
      </c>
      <c r="G13" s="297"/>
    </row>
    <row r="14" spans="1:7" ht="75" x14ac:dyDescent="0.25">
      <c r="A14" s="298">
        <v>1</v>
      </c>
      <c r="B14" s="299" t="s">
        <v>882</v>
      </c>
      <c r="C14" s="274" t="s">
        <v>411</v>
      </c>
      <c r="D14" s="274">
        <v>25</v>
      </c>
      <c r="E14" s="290"/>
      <c r="F14" s="274"/>
      <c r="G14" s="274"/>
    </row>
    <row r="15" spans="1:7" ht="57" customHeight="1" x14ac:dyDescent="0.25">
      <c r="A15" s="298">
        <v>2</v>
      </c>
      <c r="B15" s="300" t="s">
        <v>883</v>
      </c>
      <c r="C15" s="274" t="s">
        <v>411</v>
      </c>
      <c r="D15" s="274">
        <v>22</v>
      </c>
      <c r="E15" s="274"/>
      <c r="F15" s="274"/>
      <c r="G15" s="274"/>
    </row>
    <row r="16" spans="1:7" ht="15.75" hidden="1" x14ac:dyDescent="0.25">
      <c r="A16" s="274"/>
      <c r="B16" s="300"/>
      <c r="C16" s="274"/>
      <c r="D16" s="274"/>
      <c r="E16" s="274"/>
      <c r="F16" s="274"/>
      <c r="G16" s="274"/>
    </row>
    <row r="17" spans="1:7" ht="16.5" thickBot="1" x14ac:dyDescent="0.3">
      <c r="A17" s="274"/>
      <c r="B17" s="300"/>
      <c r="C17" s="274"/>
      <c r="D17" s="274"/>
      <c r="E17" s="274"/>
      <c r="F17" s="274"/>
      <c r="G17" s="274"/>
    </row>
    <row r="18" spans="1:7" ht="16.5" thickBot="1" x14ac:dyDescent="0.3">
      <c r="A18" s="301"/>
      <c r="B18" s="302" t="s">
        <v>738</v>
      </c>
      <c r="C18" s="303"/>
      <c r="D18" s="303"/>
      <c r="E18" s="304" t="s">
        <v>739</v>
      </c>
      <c r="F18" s="305"/>
      <c r="G18" s="274"/>
    </row>
    <row r="19" spans="1:7" ht="15.75" x14ac:dyDescent="0.25">
      <c r="A19" s="274"/>
      <c r="B19" s="274"/>
      <c r="C19" s="274"/>
      <c r="D19" s="274"/>
      <c r="E19" s="274"/>
      <c r="F19" s="274"/>
      <c r="G19" s="274"/>
    </row>
    <row r="20" spans="1:7" ht="18.75" x14ac:dyDescent="0.3">
      <c r="A20" s="296" t="s">
        <v>740</v>
      </c>
      <c r="B20" s="286"/>
      <c r="C20" s="287"/>
      <c r="D20" s="287"/>
      <c r="E20" s="274"/>
      <c r="F20" s="274"/>
      <c r="G20" s="274"/>
    </row>
    <row r="21" spans="1:7" ht="15.75" x14ac:dyDescent="0.25">
      <c r="A21" s="274"/>
      <c r="B21" s="274"/>
      <c r="C21" s="274"/>
      <c r="D21" s="274"/>
      <c r="E21" s="274"/>
      <c r="F21" s="274"/>
      <c r="G21" s="274"/>
    </row>
    <row r="22" spans="1:7" ht="18.75" x14ac:dyDescent="0.3">
      <c r="A22" s="296" t="s">
        <v>741</v>
      </c>
      <c r="B22" s="286"/>
      <c r="C22" s="274"/>
      <c r="D22" s="274"/>
      <c r="E22" s="274"/>
      <c r="F22" s="274"/>
      <c r="G22" s="274"/>
    </row>
    <row r="23" spans="1:7" ht="18.75" hidden="1" x14ac:dyDescent="0.3">
      <c r="A23" s="306"/>
      <c r="B23" s="289"/>
      <c r="C23" s="274"/>
      <c r="D23" s="274"/>
      <c r="E23" s="274"/>
      <c r="F23" s="274"/>
      <c r="G23" s="274"/>
    </row>
    <row r="24" spans="1:7" ht="17.25" hidden="1" thickTop="1" thickBot="1" x14ac:dyDescent="0.3">
      <c r="A24" s="229"/>
      <c r="B24" s="230"/>
      <c r="C24" s="231"/>
      <c r="D24" s="232"/>
      <c r="E24" s="233"/>
      <c r="F24" s="233"/>
      <c r="G24" s="274"/>
    </row>
    <row r="25" spans="1:7" ht="15.75" x14ac:dyDescent="0.25">
      <c r="A25" s="274" t="s">
        <v>742</v>
      </c>
      <c r="B25" s="299" t="s">
        <v>743</v>
      </c>
      <c r="C25" s="274"/>
      <c r="D25" s="274"/>
      <c r="E25" s="275"/>
      <c r="F25" s="275"/>
      <c r="G25" s="274"/>
    </row>
    <row r="26" spans="1:7" ht="78" customHeight="1" x14ac:dyDescent="0.25">
      <c r="A26" s="274"/>
      <c r="B26" s="299" t="s">
        <v>744</v>
      </c>
      <c r="C26" s="274"/>
      <c r="D26" s="274"/>
      <c r="E26" s="275"/>
      <c r="F26" s="275"/>
      <c r="G26" s="274"/>
    </row>
    <row r="27" spans="1:7" ht="15.75" hidden="1" x14ac:dyDescent="0.25">
      <c r="A27" s="307"/>
      <c r="B27" s="308" t="s">
        <v>745</v>
      </c>
      <c r="C27" s="309" t="s">
        <v>742</v>
      </c>
      <c r="D27" s="309">
        <v>1</v>
      </c>
      <c r="E27" s="310"/>
      <c r="F27" s="311"/>
      <c r="G27" s="274"/>
    </row>
    <row r="28" spans="1:7" ht="15.75" hidden="1" x14ac:dyDescent="0.25">
      <c r="A28" s="312"/>
      <c r="B28" s="300"/>
      <c r="C28" s="274"/>
      <c r="D28" s="274"/>
      <c r="E28" s="275"/>
      <c r="F28" s="313"/>
      <c r="G28" s="274"/>
    </row>
    <row r="29" spans="1:7" ht="15.75" hidden="1" x14ac:dyDescent="0.25">
      <c r="A29" s="312"/>
      <c r="B29" s="300" t="s">
        <v>746</v>
      </c>
      <c r="C29" s="274" t="s">
        <v>742</v>
      </c>
      <c r="D29" s="274">
        <v>1</v>
      </c>
      <c r="E29" s="275"/>
      <c r="F29" s="313"/>
      <c r="G29" s="274"/>
    </row>
    <row r="30" spans="1:7" ht="15.75" hidden="1" x14ac:dyDescent="0.25">
      <c r="A30" s="312"/>
      <c r="B30" s="300"/>
      <c r="C30" s="274"/>
      <c r="D30" s="274"/>
      <c r="E30" s="275"/>
      <c r="F30" s="313"/>
      <c r="G30" s="274"/>
    </row>
    <row r="31" spans="1:7" ht="47.25" x14ac:dyDescent="0.25">
      <c r="A31" s="274"/>
      <c r="B31" s="300" t="s">
        <v>747</v>
      </c>
      <c r="C31" s="274" t="s">
        <v>355</v>
      </c>
      <c r="D31" s="290">
        <v>1</v>
      </c>
      <c r="E31" s="275"/>
      <c r="F31" s="275"/>
      <c r="G31" s="274"/>
    </row>
    <row r="32" spans="1:7" ht="47.25" x14ac:dyDescent="0.25">
      <c r="A32" s="274"/>
      <c r="B32" s="300" t="s">
        <v>748</v>
      </c>
      <c r="C32" s="274" t="s">
        <v>355</v>
      </c>
      <c r="D32" s="274">
        <v>4</v>
      </c>
      <c r="E32" s="275"/>
      <c r="F32" s="275"/>
      <c r="G32" s="274"/>
    </row>
    <row r="33" spans="1:7" ht="2.25" hidden="1" customHeight="1" thickBot="1" x14ac:dyDescent="0.3">
      <c r="A33" s="314"/>
      <c r="B33" s="315"/>
      <c r="C33" s="316"/>
      <c r="D33" s="316"/>
      <c r="E33" s="317"/>
      <c r="F33" s="318"/>
      <c r="G33" s="274"/>
    </row>
    <row r="34" spans="1:7" ht="15.75" hidden="1" x14ac:dyDescent="0.25">
      <c r="A34" s="307"/>
      <c r="B34" s="300" t="s">
        <v>749</v>
      </c>
      <c r="C34" s="274" t="s">
        <v>355</v>
      </c>
      <c r="D34" s="274">
        <v>1</v>
      </c>
      <c r="E34" s="275"/>
      <c r="F34" s="275"/>
      <c r="G34" s="274"/>
    </row>
    <row r="35" spans="1:7" ht="15.75" hidden="1" x14ac:dyDescent="0.25">
      <c r="A35" s="274"/>
      <c r="B35" s="300" t="s">
        <v>750</v>
      </c>
      <c r="C35" s="274" t="s">
        <v>355</v>
      </c>
      <c r="D35" s="274">
        <v>1</v>
      </c>
      <c r="E35" s="275"/>
      <c r="F35" s="275"/>
      <c r="G35" s="274"/>
    </row>
    <row r="36" spans="1:7" ht="15.75" hidden="1" x14ac:dyDescent="0.25">
      <c r="A36" s="274"/>
      <c r="B36" s="300" t="s">
        <v>751</v>
      </c>
      <c r="C36" s="274" t="s">
        <v>355</v>
      </c>
      <c r="D36" s="274">
        <v>2</v>
      </c>
      <c r="E36" s="275"/>
      <c r="F36" s="275"/>
      <c r="G36" s="274"/>
    </row>
    <row r="37" spans="1:7" ht="15.75" hidden="1" x14ac:dyDescent="0.25">
      <c r="A37" s="274"/>
      <c r="B37" s="300" t="s">
        <v>752</v>
      </c>
      <c r="C37" s="274" t="s">
        <v>355</v>
      </c>
      <c r="D37" s="274">
        <v>2</v>
      </c>
      <c r="E37" s="275"/>
      <c r="F37" s="275"/>
      <c r="G37" s="274"/>
    </row>
    <row r="38" spans="1:7" ht="15.75" hidden="1" x14ac:dyDescent="0.25">
      <c r="A38" s="274"/>
      <c r="B38" s="300" t="s">
        <v>753</v>
      </c>
      <c r="C38" s="274" t="s">
        <v>355</v>
      </c>
      <c r="D38" s="274">
        <v>1</v>
      </c>
      <c r="E38" s="275"/>
      <c r="F38" s="275"/>
      <c r="G38" s="274"/>
    </row>
    <row r="39" spans="1:7" ht="15.75" hidden="1" x14ac:dyDescent="0.25">
      <c r="A39" s="274"/>
      <c r="B39" s="300" t="s">
        <v>754</v>
      </c>
      <c r="C39" s="274" t="s">
        <v>355</v>
      </c>
      <c r="D39" s="274">
        <v>1</v>
      </c>
      <c r="E39" s="275"/>
      <c r="F39" s="275"/>
      <c r="G39" s="274"/>
    </row>
    <row r="40" spans="1:7" ht="15.75" hidden="1" x14ac:dyDescent="0.25">
      <c r="A40" s="274"/>
      <c r="B40" s="300" t="s">
        <v>755</v>
      </c>
      <c r="C40" s="274" t="s">
        <v>355</v>
      </c>
      <c r="D40" s="274">
        <v>1</v>
      </c>
      <c r="E40" s="275"/>
      <c r="F40" s="275"/>
      <c r="G40" s="274"/>
    </row>
    <row r="41" spans="1:7" ht="31.5" hidden="1" x14ac:dyDescent="0.25">
      <c r="A41" s="274"/>
      <c r="B41" s="300" t="s">
        <v>756</v>
      </c>
      <c r="C41" s="274" t="s">
        <v>355</v>
      </c>
      <c r="D41" s="274">
        <v>1</v>
      </c>
      <c r="E41" s="275"/>
      <c r="F41" s="275"/>
      <c r="G41" s="274"/>
    </row>
    <row r="42" spans="1:7" ht="31.5" x14ac:dyDescent="0.25">
      <c r="A42" s="274"/>
      <c r="B42" s="300" t="s">
        <v>757</v>
      </c>
      <c r="C42" s="274"/>
      <c r="D42" s="274"/>
      <c r="E42" s="275"/>
      <c r="F42" s="275"/>
      <c r="G42" s="274"/>
    </row>
    <row r="43" spans="1:7" ht="15.75" x14ac:dyDescent="0.25">
      <c r="A43" s="274"/>
      <c r="B43" s="300" t="s">
        <v>758</v>
      </c>
      <c r="C43" s="274" t="s">
        <v>355</v>
      </c>
      <c r="D43" s="274">
        <v>1</v>
      </c>
      <c r="E43" s="275"/>
      <c r="F43" s="275"/>
      <c r="G43" s="274"/>
    </row>
    <row r="44" spans="1:7" ht="47.25" x14ac:dyDescent="0.25">
      <c r="A44" s="274"/>
      <c r="B44" s="300" t="s">
        <v>759</v>
      </c>
      <c r="C44" s="290" t="s">
        <v>355</v>
      </c>
      <c r="D44" s="290">
        <v>1</v>
      </c>
      <c r="E44" s="275"/>
      <c r="F44" s="275"/>
      <c r="G44" s="274"/>
    </row>
    <row r="45" spans="1:7" ht="47.25" x14ac:dyDescent="0.25">
      <c r="A45" s="274"/>
      <c r="B45" s="300" t="s">
        <v>760</v>
      </c>
      <c r="C45" s="290" t="s">
        <v>355</v>
      </c>
      <c r="D45" s="290">
        <v>1</v>
      </c>
      <c r="E45" s="275"/>
      <c r="F45" s="275"/>
      <c r="G45" s="274"/>
    </row>
    <row r="46" spans="1:7" ht="15.75" x14ac:dyDescent="0.25">
      <c r="A46" s="274"/>
      <c r="B46" s="300" t="s">
        <v>761</v>
      </c>
      <c r="C46" s="290" t="s">
        <v>1</v>
      </c>
      <c r="D46" s="290">
        <v>7</v>
      </c>
      <c r="E46" s="275"/>
      <c r="F46" s="275"/>
      <c r="G46" s="274"/>
    </row>
    <row r="47" spans="1:7" ht="15.75" x14ac:dyDescent="0.25">
      <c r="A47" s="274"/>
      <c r="B47" s="300" t="s">
        <v>762</v>
      </c>
      <c r="C47" s="290" t="s">
        <v>355</v>
      </c>
      <c r="D47" s="274">
        <v>1</v>
      </c>
      <c r="E47" s="275"/>
      <c r="F47" s="275"/>
      <c r="G47" s="274"/>
    </row>
    <row r="48" spans="1:7" ht="15.75" x14ac:dyDescent="0.25">
      <c r="A48" s="274"/>
      <c r="B48" s="300" t="s">
        <v>763</v>
      </c>
      <c r="C48" s="274" t="s">
        <v>355</v>
      </c>
      <c r="D48" s="274">
        <v>11</v>
      </c>
      <c r="E48" s="275"/>
      <c r="F48" s="275"/>
      <c r="G48" s="274"/>
    </row>
    <row r="49" spans="1:7" ht="15.75" x14ac:dyDescent="0.25">
      <c r="A49" s="274"/>
      <c r="B49" s="300" t="s">
        <v>764</v>
      </c>
      <c r="C49" s="274" t="s">
        <v>355</v>
      </c>
      <c r="D49" s="274">
        <v>1</v>
      </c>
      <c r="E49" s="275"/>
      <c r="F49" s="275"/>
      <c r="G49" s="274"/>
    </row>
    <row r="50" spans="1:7" ht="15.75" x14ac:dyDescent="0.25">
      <c r="A50" s="274"/>
      <c r="B50" s="300" t="s">
        <v>765</v>
      </c>
      <c r="C50" s="274" t="s">
        <v>355</v>
      </c>
      <c r="D50" s="274">
        <v>5</v>
      </c>
      <c r="E50" s="275"/>
      <c r="F50" s="275"/>
      <c r="G50" s="274"/>
    </row>
    <row r="51" spans="1:7" ht="15.75" x14ac:dyDescent="0.25">
      <c r="A51" s="274"/>
      <c r="B51" s="300" t="s">
        <v>766</v>
      </c>
      <c r="C51" s="274" t="s">
        <v>355</v>
      </c>
      <c r="D51" s="274">
        <v>11</v>
      </c>
      <c r="E51" s="275"/>
      <c r="F51" s="275"/>
      <c r="G51" s="274"/>
    </row>
    <row r="52" spans="1:7" ht="15.75" x14ac:dyDescent="0.25">
      <c r="A52" s="274"/>
      <c r="B52" s="300" t="s">
        <v>767</v>
      </c>
      <c r="C52" s="274" t="s">
        <v>355</v>
      </c>
      <c r="D52" s="274">
        <v>4</v>
      </c>
      <c r="E52" s="275"/>
      <c r="F52" s="275"/>
      <c r="G52" s="274"/>
    </row>
    <row r="53" spans="1:7" ht="15.75" x14ac:dyDescent="0.25">
      <c r="A53" s="274"/>
      <c r="B53" s="300" t="s">
        <v>768</v>
      </c>
      <c r="C53" s="274" t="s">
        <v>355</v>
      </c>
      <c r="D53" s="274">
        <v>1</v>
      </c>
      <c r="E53" s="275"/>
      <c r="F53" s="275"/>
      <c r="G53" s="274"/>
    </row>
    <row r="54" spans="1:7" ht="15.75" x14ac:dyDescent="0.25">
      <c r="A54" s="274"/>
      <c r="B54" s="300" t="s">
        <v>769</v>
      </c>
      <c r="C54" s="274" t="s">
        <v>355</v>
      </c>
      <c r="D54" s="274">
        <v>1</v>
      </c>
      <c r="E54" s="275"/>
      <c r="F54" s="275"/>
      <c r="G54" s="274"/>
    </row>
    <row r="55" spans="1:7" ht="15.75" x14ac:dyDescent="0.25">
      <c r="A55" s="274"/>
      <c r="B55" s="300" t="s">
        <v>770</v>
      </c>
      <c r="C55" s="274" t="s">
        <v>355</v>
      </c>
      <c r="D55" s="274">
        <v>1</v>
      </c>
      <c r="E55" s="275"/>
      <c r="F55" s="275"/>
      <c r="G55" s="274"/>
    </row>
    <row r="56" spans="1:7" ht="15.75" x14ac:dyDescent="0.25">
      <c r="A56" s="274"/>
      <c r="B56" s="300" t="s">
        <v>771</v>
      </c>
      <c r="C56" s="290" t="s">
        <v>1</v>
      </c>
      <c r="D56" s="290">
        <v>1</v>
      </c>
      <c r="E56" s="275"/>
      <c r="F56" s="275"/>
      <c r="G56" s="274"/>
    </row>
    <row r="57" spans="1:7" ht="63" x14ac:dyDescent="0.25">
      <c r="A57" s="274"/>
      <c r="B57" s="300" t="s">
        <v>772</v>
      </c>
      <c r="C57" s="274" t="s">
        <v>239</v>
      </c>
      <c r="D57" s="274">
        <v>1</v>
      </c>
      <c r="E57" s="275"/>
      <c r="F57" s="275"/>
      <c r="G57" s="274"/>
    </row>
    <row r="58" spans="1:7" ht="15.75" hidden="1" x14ac:dyDescent="0.25">
      <c r="A58" s="274"/>
      <c r="B58" s="300"/>
      <c r="C58" s="274"/>
      <c r="D58" s="274"/>
      <c r="E58" s="275"/>
      <c r="F58" s="275"/>
      <c r="G58" s="274"/>
    </row>
    <row r="59" spans="1:7" ht="1.5" customHeight="1" x14ac:dyDescent="0.25">
      <c r="A59" s="274"/>
      <c r="B59" s="300"/>
      <c r="C59" s="274"/>
      <c r="D59" s="274"/>
      <c r="E59" s="275"/>
      <c r="F59" s="275"/>
      <c r="G59" s="274"/>
    </row>
    <row r="60" spans="1:7" ht="15.75" x14ac:dyDescent="0.25">
      <c r="A60" s="274"/>
      <c r="B60" s="292" t="s">
        <v>773</v>
      </c>
      <c r="C60" s="319">
        <v>1</v>
      </c>
      <c r="D60" s="274"/>
      <c r="E60" s="320"/>
      <c r="F60" s="320"/>
      <c r="G60" s="274"/>
    </row>
    <row r="61" spans="1:7" ht="15.75" x14ac:dyDescent="0.25">
      <c r="A61" s="274" t="s">
        <v>742</v>
      </c>
      <c r="B61" s="292"/>
      <c r="C61" s="319"/>
      <c r="D61" s="274"/>
      <c r="E61" s="275"/>
      <c r="F61" s="275"/>
      <c r="G61" s="274"/>
    </row>
    <row r="62" spans="1:7" ht="15.75" x14ac:dyDescent="0.25">
      <c r="A62" s="274"/>
      <c r="B62" s="292"/>
      <c r="C62" s="319"/>
      <c r="D62" s="274"/>
      <c r="E62" s="275"/>
      <c r="F62" s="275"/>
      <c r="G62" s="274"/>
    </row>
    <row r="63" spans="1:7" ht="18.75" x14ac:dyDescent="0.3">
      <c r="A63" s="321" t="s">
        <v>774</v>
      </c>
      <c r="B63" s="286"/>
      <c r="C63" s="274"/>
      <c r="D63" s="274"/>
      <c r="E63" s="275"/>
      <c r="F63" s="275"/>
      <c r="G63" s="274"/>
    </row>
    <row r="64" spans="1:7" ht="62.25" customHeight="1" x14ac:dyDescent="0.25">
      <c r="A64" s="274"/>
      <c r="B64" s="300" t="s">
        <v>775</v>
      </c>
      <c r="C64" s="274" t="s">
        <v>742</v>
      </c>
      <c r="D64" s="274"/>
      <c r="E64" s="275"/>
      <c r="F64" s="275"/>
      <c r="G64" s="274"/>
    </row>
    <row r="65" spans="1:7" ht="15.75" hidden="1" x14ac:dyDescent="0.25">
      <c r="A65" s="274"/>
      <c r="B65" s="300"/>
      <c r="C65" s="274"/>
      <c r="D65" s="274"/>
      <c r="E65" s="275"/>
      <c r="F65" s="275"/>
      <c r="G65" s="274"/>
    </row>
    <row r="66" spans="1:7" ht="30" customHeight="1" x14ac:dyDescent="0.25">
      <c r="A66" s="274"/>
      <c r="B66" s="300" t="s">
        <v>776</v>
      </c>
      <c r="C66" s="274" t="s">
        <v>355</v>
      </c>
      <c r="D66" s="274">
        <v>1</v>
      </c>
      <c r="E66" s="275"/>
      <c r="F66" s="275"/>
      <c r="G66" s="274"/>
    </row>
    <row r="67" spans="1:7" ht="15.75" hidden="1" x14ac:dyDescent="0.25">
      <c r="A67" s="274"/>
      <c r="B67" s="300"/>
      <c r="C67" s="274"/>
      <c r="D67" s="274"/>
      <c r="E67" s="275"/>
      <c r="F67" s="275"/>
      <c r="G67" s="274"/>
    </row>
    <row r="68" spans="1:7" ht="15.75" hidden="1" x14ac:dyDescent="0.25">
      <c r="A68" s="274"/>
      <c r="B68" s="300"/>
      <c r="C68" s="274"/>
      <c r="D68" s="274"/>
      <c r="E68" s="275"/>
      <c r="F68" s="275"/>
      <c r="G68" s="274"/>
    </row>
    <row r="69" spans="1:7" ht="15.75" hidden="1" x14ac:dyDescent="0.25">
      <c r="A69" s="274"/>
      <c r="B69" s="300"/>
      <c r="C69" s="274"/>
      <c r="D69" s="274"/>
      <c r="E69" s="275"/>
      <c r="F69" s="275"/>
      <c r="G69" s="274"/>
    </row>
    <row r="70" spans="1:7" ht="15.75" hidden="1" x14ac:dyDescent="0.25">
      <c r="A70" s="274"/>
      <c r="B70" s="300"/>
      <c r="C70" s="274"/>
      <c r="D70" s="274"/>
      <c r="E70" s="275"/>
      <c r="F70" s="275"/>
      <c r="G70" s="274"/>
    </row>
    <row r="71" spans="1:7" ht="31.5" x14ac:dyDescent="0.25">
      <c r="A71" s="274"/>
      <c r="B71" s="300" t="s">
        <v>777</v>
      </c>
      <c r="C71" s="274" t="s">
        <v>355</v>
      </c>
      <c r="D71" s="274">
        <v>2</v>
      </c>
      <c r="E71" s="275"/>
      <c r="F71" s="275"/>
      <c r="G71" s="274"/>
    </row>
    <row r="72" spans="1:7" ht="0.75" customHeight="1" x14ac:dyDescent="0.25">
      <c r="A72" s="274"/>
      <c r="B72" s="300"/>
      <c r="C72" s="290"/>
      <c r="D72" s="274"/>
      <c r="E72" s="275"/>
      <c r="F72" s="275"/>
      <c r="G72" s="274"/>
    </row>
    <row r="73" spans="1:7" ht="15.75" x14ac:dyDescent="0.25">
      <c r="A73" s="274"/>
      <c r="B73" s="300" t="s">
        <v>763</v>
      </c>
      <c r="C73" s="274" t="s">
        <v>355</v>
      </c>
      <c r="D73" s="274">
        <v>5</v>
      </c>
      <c r="E73" s="275"/>
      <c r="F73" s="275"/>
      <c r="G73" s="274"/>
    </row>
    <row r="74" spans="1:7" ht="15.75" x14ac:dyDescent="0.25">
      <c r="A74" s="274"/>
      <c r="B74" s="300" t="s">
        <v>762</v>
      </c>
      <c r="C74" s="274" t="s">
        <v>355</v>
      </c>
      <c r="D74" s="274">
        <v>1</v>
      </c>
      <c r="E74" s="275"/>
      <c r="F74" s="275"/>
      <c r="G74" s="274"/>
    </row>
    <row r="75" spans="1:7" ht="15.75" hidden="1" x14ac:dyDescent="0.25">
      <c r="A75" s="274"/>
      <c r="B75" s="300"/>
      <c r="C75" s="274"/>
      <c r="D75" s="274"/>
      <c r="E75" s="275"/>
      <c r="F75" s="275"/>
      <c r="G75" s="274"/>
    </row>
    <row r="76" spans="1:7" ht="15.75" x14ac:dyDescent="0.25">
      <c r="A76" s="274"/>
      <c r="B76" s="300" t="s">
        <v>766</v>
      </c>
      <c r="C76" s="274" t="s">
        <v>355</v>
      </c>
      <c r="D76" s="274">
        <v>4</v>
      </c>
      <c r="E76" s="275"/>
      <c r="F76" s="275"/>
      <c r="G76" s="274"/>
    </row>
    <row r="77" spans="1:7" ht="15.75" hidden="1" x14ac:dyDescent="0.25">
      <c r="A77" s="274"/>
      <c r="B77" s="300" t="s">
        <v>755</v>
      </c>
      <c r="C77" s="274" t="s">
        <v>355</v>
      </c>
      <c r="D77" s="274">
        <v>3</v>
      </c>
      <c r="E77" s="275"/>
      <c r="F77" s="275"/>
      <c r="G77" s="274"/>
    </row>
    <row r="78" spans="1:7" ht="15.75" hidden="1" x14ac:dyDescent="0.25">
      <c r="A78" s="274"/>
      <c r="B78" s="300" t="s">
        <v>778</v>
      </c>
      <c r="C78" s="274" t="s">
        <v>355</v>
      </c>
      <c r="D78" s="274">
        <v>2</v>
      </c>
      <c r="E78" s="275"/>
      <c r="F78" s="275"/>
      <c r="G78" s="274"/>
    </row>
    <row r="79" spans="1:7" ht="63" x14ac:dyDescent="0.25">
      <c r="A79" s="274"/>
      <c r="B79" s="300" t="s">
        <v>772</v>
      </c>
      <c r="C79" s="274" t="s">
        <v>239</v>
      </c>
      <c r="D79" s="274">
        <v>1</v>
      </c>
      <c r="E79" s="275"/>
      <c r="F79" s="275"/>
      <c r="G79" s="274"/>
    </row>
    <row r="80" spans="1:7" ht="15.75" x14ac:dyDescent="0.25">
      <c r="A80" s="274" t="s">
        <v>742</v>
      </c>
      <c r="B80" s="292" t="s">
        <v>773</v>
      </c>
      <c r="C80" s="319">
        <v>3</v>
      </c>
      <c r="D80" s="274"/>
      <c r="E80" s="320"/>
      <c r="F80" s="320"/>
      <c r="G80" s="274"/>
    </row>
    <row r="81" spans="1:7" ht="15.75" x14ac:dyDescent="0.25">
      <c r="A81" s="274"/>
      <c r="B81" s="292"/>
      <c r="C81" s="319"/>
      <c r="D81" s="274"/>
      <c r="E81" s="275"/>
      <c r="F81" s="275"/>
      <c r="G81" s="274"/>
    </row>
    <row r="82" spans="1:7" ht="18.75" x14ac:dyDescent="0.3">
      <c r="A82" s="321" t="s">
        <v>779</v>
      </c>
      <c r="B82" s="286"/>
      <c r="C82" s="289"/>
      <c r="D82" s="274"/>
      <c r="E82" s="275"/>
      <c r="F82" s="275"/>
      <c r="G82" s="274"/>
    </row>
    <row r="83" spans="1:7" ht="63" x14ac:dyDescent="0.25">
      <c r="A83" s="274"/>
      <c r="B83" s="300" t="s">
        <v>775</v>
      </c>
      <c r="C83" s="274"/>
      <c r="D83" s="274"/>
      <c r="E83" s="275"/>
      <c r="F83" s="275"/>
      <c r="G83" s="274"/>
    </row>
    <row r="84" spans="1:7" ht="31.5" x14ac:dyDescent="0.25">
      <c r="A84" s="274"/>
      <c r="B84" s="300" t="s">
        <v>776</v>
      </c>
      <c r="C84" s="274" t="s">
        <v>355</v>
      </c>
      <c r="D84" s="274">
        <v>1</v>
      </c>
      <c r="E84" s="275"/>
      <c r="F84" s="275"/>
      <c r="G84" s="274"/>
    </row>
    <row r="85" spans="1:7" ht="31.5" x14ac:dyDescent="0.25">
      <c r="A85" s="274"/>
      <c r="B85" s="300" t="s">
        <v>777</v>
      </c>
      <c r="C85" s="274" t="s">
        <v>355</v>
      </c>
      <c r="D85" s="274">
        <v>2</v>
      </c>
      <c r="E85" s="275"/>
      <c r="F85" s="275"/>
      <c r="G85" s="274"/>
    </row>
    <row r="86" spans="1:7" ht="15.75" hidden="1" x14ac:dyDescent="0.25">
      <c r="A86" s="274"/>
      <c r="B86" s="300" t="s">
        <v>780</v>
      </c>
      <c r="C86" s="274" t="s">
        <v>355</v>
      </c>
      <c r="D86" s="274">
        <v>2</v>
      </c>
      <c r="E86" s="275"/>
      <c r="F86" s="275"/>
      <c r="G86" s="274"/>
    </row>
    <row r="87" spans="1:7" ht="15.75" hidden="1" x14ac:dyDescent="0.25">
      <c r="A87" s="274"/>
      <c r="B87" s="300"/>
      <c r="C87" s="274"/>
      <c r="D87" s="274"/>
      <c r="E87" s="275"/>
      <c r="F87" s="275"/>
      <c r="G87" s="274"/>
    </row>
    <row r="88" spans="1:7" ht="31.5" hidden="1" x14ac:dyDescent="0.25">
      <c r="A88" s="274"/>
      <c r="B88" s="300" t="s">
        <v>781</v>
      </c>
      <c r="C88" s="274" t="s">
        <v>355</v>
      </c>
      <c r="D88" s="274">
        <v>1</v>
      </c>
      <c r="E88" s="275"/>
      <c r="F88" s="275"/>
      <c r="G88" s="274"/>
    </row>
    <row r="89" spans="1:7" ht="31.5" hidden="1" x14ac:dyDescent="0.25">
      <c r="A89" s="274"/>
      <c r="B89" s="300" t="s">
        <v>782</v>
      </c>
      <c r="C89" s="274" t="s">
        <v>355</v>
      </c>
      <c r="D89" s="274">
        <v>1</v>
      </c>
      <c r="E89" s="275"/>
      <c r="F89" s="275"/>
      <c r="G89" s="274"/>
    </row>
    <row r="90" spans="1:7" ht="15.75" x14ac:dyDescent="0.25">
      <c r="A90" s="274"/>
      <c r="B90" s="300" t="s">
        <v>763</v>
      </c>
      <c r="C90" s="290" t="s">
        <v>355</v>
      </c>
      <c r="D90" s="290">
        <v>6</v>
      </c>
      <c r="E90" s="275"/>
      <c r="F90" s="275"/>
      <c r="G90" s="274"/>
    </row>
    <row r="91" spans="1:7" ht="15.75" x14ac:dyDescent="0.25">
      <c r="A91" s="274"/>
      <c r="B91" s="300" t="s">
        <v>762</v>
      </c>
      <c r="C91" s="274" t="s">
        <v>355</v>
      </c>
      <c r="D91" s="274">
        <v>1</v>
      </c>
      <c r="E91" s="275"/>
      <c r="F91" s="275"/>
      <c r="G91" s="274"/>
    </row>
    <row r="92" spans="1:7" ht="0.75" customHeight="1" x14ac:dyDescent="0.25">
      <c r="A92" s="274"/>
      <c r="B92" s="300"/>
      <c r="C92" s="274"/>
      <c r="D92" s="274"/>
      <c r="E92" s="275"/>
      <c r="F92" s="275"/>
      <c r="G92" s="274"/>
    </row>
    <row r="93" spans="1:7" ht="15.75" x14ac:dyDescent="0.25">
      <c r="A93" s="274"/>
      <c r="B93" s="300" t="s">
        <v>766</v>
      </c>
      <c r="C93" s="274" t="s">
        <v>355</v>
      </c>
      <c r="D93" s="274">
        <v>4</v>
      </c>
      <c r="E93" s="275"/>
      <c r="F93" s="275"/>
      <c r="G93" s="274"/>
    </row>
    <row r="94" spans="1:7" ht="63" x14ac:dyDescent="0.25">
      <c r="A94" s="274"/>
      <c r="B94" s="300" t="s">
        <v>772</v>
      </c>
      <c r="C94" s="274" t="s">
        <v>239</v>
      </c>
      <c r="D94" s="274">
        <v>1</v>
      </c>
      <c r="E94" s="275"/>
      <c r="F94" s="275"/>
      <c r="G94" s="274"/>
    </row>
    <row r="95" spans="1:7" ht="15.75" x14ac:dyDescent="0.25">
      <c r="A95" s="274" t="s">
        <v>742</v>
      </c>
      <c r="B95" s="292" t="s">
        <v>773</v>
      </c>
      <c r="C95" s="319">
        <v>1</v>
      </c>
      <c r="D95" s="274"/>
      <c r="E95" s="320"/>
      <c r="F95" s="320"/>
      <c r="G95" s="274"/>
    </row>
    <row r="96" spans="1:7" ht="15.75" x14ac:dyDescent="0.25">
      <c r="A96" s="274"/>
      <c r="B96" s="292"/>
      <c r="C96" s="319"/>
      <c r="D96" s="274"/>
      <c r="E96" s="275"/>
      <c r="F96" s="275"/>
      <c r="G96" s="274"/>
    </row>
    <row r="97" spans="1:7" ht="18.75" x14ac:dyDescent="0.3">
      <c r="A97" s="321" t="s">
        <v>783</v>
      </c>
      <c r="B97" s="286"/>
      <c r="C97" s="274"/>
      <c r="D97" s="274"/>
      <c r="E97" s="275"/>
      <c r="F97" s="275"/>
      <c r="G97" s="274"/>
    </row>
    <row r="98" spans="1:7" ht="63" x14ac:dyDescent="0.25">
      <c r="A98" s="274" t="s">
        <v>742</v>
      </c>
      <c r="B98" s="300" t="s">
        <v>775</v>
      </c>
      <c r="C98" s="274"/>
      <c r="D98" s="274"/>
      <c r="E98" s="275"/>
      <c r="F98" s="275"/>
      <c r="G98" s="274"/>
    </row>
    <row r="99" spans="1:7" ht="31.5" x14ac:dyDescent="0.25">
      <c r="A99" s="274"/>
      <c r="B99" s="300" t="s">
        <v>776</v>
      </c>
      <c r="C99" s="274" t="s">
        <v>355</v>
      </c>
      <c r="D99" s="274">
        <v>1</v>
      </c>
      <c r="E99" s="275"/>
      <c r="F99" s="275"/>
      <c r="G99" s="274"/>
    </row>
    <row r="100" spans="1:7" ht="16.5" hidden="1" thickBot="1" x14ac:dyDescent="0.3">
      <c r="A100" s="274"/>
      <c r="B100" s="300"/>
      <c r="C100" s="274" t="s">
        <v>355</v>
      </c>
      <c r="D100" s="274">
        <v>1</v>
      </c>
      <c r="E100" s="275"/>
      <c r="F100" s="275"/>
      <c r="G100" s="274"/>
    </row>
    <row r="101" spans="1:7" ht="15.75" hidden="1" x14ac:dyDescent="0.25">
      <c r="A101" s="309"/>
      <c r="B101" s="300"/>
      <c r="C101" s="309"/>
      <c r="D101" s="309"/>
      <c r="E101" s="310"/>
      <c r="F101" s="310"/>
      <c r="G101" s="274"/>
    </row>
    <row r="102" spans="1:7" ht="31.5" x14ac:dyDescent="0.25">
      <c r="A102" s="274"/>
      <c r="B102" s="300" t="s">
        <v>777</v>
      </c>
      <c r="C102" s="290" t="s">
        <v>355</v>
      </c>
      <c r="D102" s="290">
        <v>2</v>
      </c>
      <c r="E102" s="275"/>
      <c r="F102" s="275"/>
      <c r="G102" s="274"/>
    </row>
    <row r="103" spans="1:7" ht="0.75" customHeight="1" x14ac:dyDescent="0.25">
      <c r="A103" s="274"/>
      <c r="B103" s="300"/>
      <c r="C103" s="290"/>
      <c r="D103" s="290"/>
      <c r="E103" s="275"/>
      <c r="F103" s="275"/>
      <c r="G103" s="274"/>
    </row>
    <row r="104" spans="1:7" ht="15.75" x14ac:dyDescent="0.25">
      <c r="A104" s="274"/>
      <c r="B104" s="300" t="s">
        <v>763</v>
      </c>
      <c r="C104" s="274" t="s">
        <v>355</v>
      </c>
      <c r="D104" s="274">
        <v>4</v>
      </c>
      <c r="E104" s="275"/>
      <c r="F104" s="275"/>
      <c r="G104" s="274"/>
    </row>
    <row r="105" spans="1:7" ht="15.75" x14ac:dyDescent="0.25">
      <c r="A105" s="274"/>
      <c r="B105" s="300" t="s">
        <v>762</v>
      </c>
      <c r="C105" s="274" t="s">
        <v>355</v>
      </c>
      <c r="D105" s="274">
        <v>1</v>
      </c>
      <c r="E105" s="275"/>
      <c r="F105" s="275"/>
      <c r="G105" s="274"/>
    </row>
    <row r="106" spans="1:7" ht="15.75" x14ac:dyDescent="0.25">
      <c r="A106" s="274"/>
      <c r="B106" s="300" t="s">
        <v>766</v>
      </c>
      <c r="C106" s="290" t="s">
        <v>355</v>
      </c>
      <c r="D106" s="274">
        <v>2</v>
      </c>
      <c r="E106" s="275"/>
      <c r="F106" s="275"/>
      <c r="G106" s="274"/>
    </row>
    <row r="107" spans="1:7" ht="0.75" customHeight="1" x14ac:dyDescent="0.25">
      <c r="A107" s="274"/>
      <c r="B107" s="300" t="s">
        <v>766</v>
      </c>
      <c r="C107" s="322"/>
      <c r="D107" s="322"/>
      <c r="E107" s="275"/>
      <c r="F107" s="275"/>
      <c r="G107" s="274"/>
    </row>
    <row r="108" spans="1:7" ht="15.75" x14ac:dyDescent="0.25">
      <c r="A108" s="274"/>
      <c r="B108" s="300" t="s">
        <v>767</v>
      </c>
      <c r="C108" s="290" t="s">
        <v>355</v>
      </c>
      <c r="D108" s="274">
        <v>1</v>
      </c>
      <c r="E108" s="275"/>
      <c r="F108" s="275"/>
      <c r="G108" s="274"/>
    </row>
    <row r="109" spans="1:7" ht="63" x14ac:dyDescent="0.25">
      <c r="A109" s="274" t="s">
        <v>742</v>
      </c>
      <c r="B109" s="300" t="s">
        <v>772</v>
      </c>
      <c r="C109" s="301" t="s">
        <v>239</v>
      </c>
      <c r="D109" s="274">
        <v>1</v>
      </c>
      <c r="E109" s="275"/>
      <c r="F109" s="275"/>
      <c r="G109" s="274"/>
    </row>
    <row r="110" spans="1:7" ht="18.75" customHeight="1" x14ac:dyDescent="0.25">
      <c r="A110" s="274"/>
      <c r="B110" s="292" t="s">
        <v>773</v>
      </c>
      <c r="C110" s="319">
        <v>2</v>
      </c>
      <c r="D110" s="274"/>
      <c r="E110" s="320"/>
      <c r="F110" s="320"/>
      <c r="G110" s="274"/>
    </row>
    <row r="111" spans="1:7" ht="18.75" customHeight="1" thickBot="1" x14ac:dyDescent="0.3">
      <c r="A111" s="274"/>
      <c r="B111" s="300"/>
      <c r="C111" s="274"/>
      <c r="D111" s="274"/>
      <c r="E111" s="275"/>
      <c r="F111" s="275"/>
      <c r="G111" s="274"/>
    </row>
    <row r="112" spans="1:7" ht="18.75" customHeight="1" thickBot="1" x14ac:dyDescent="0.3">
      <c r="A112" s="301"/>
      <c r="B112" s="302" t="s">
        <v>784</v>
      </c>
      <c r="C112" s="303"/>
      <c r="D112" s="303"/>
      <c r="E112" s="304" t="s">
        <v>739</v>
      </c>
      <c r="F112" s="320"/>
      <c r="G112" s="274"/>
    </row>
    <row r="113" spans="1:7" ht="18.75" customHeight="1" x14ac:dyDescent="0.3">
      <c r="A113" s="274"/>
      <c r="B113" s="324"/>
      <c r="C113" s="306"/>
      <c r="D113" s="306"/>
      <c r="E113" s="290"/>
      <c r="F113" s="274"/>
      <c r="G113" s="274"/>
    </row>
    <row r="114" spans="1:7" ht="18.75" customHeight="1" x14ac:dyDescent="0.35">
      <c r="A114" s="325" t="s">
        <v>785</v>
      </c>
      <c r="B114" s="326"/>
      <c r="C114" s="274"/>
      <c r="D114" s="274"/>
      <c r="E114" s="274"/>
      <c r="F114" s="274"/>
      <c r="G114" s="274"/>
    </row>
    <row r="115" spans="1:7" ht="18.75" customHeight="1" x14ac:dyDescent="0.35">
      <c r="A115" s="327"/>
      <c r="B115" s="328"/>
      <c r="C115" s="290"/>
      <c r="D115" s="290"/>
      <c r="E115" s="290"/>
      <c r="F115" s="290"/>
      <c r="G115" s="290"/>
    </row>
    <row r="116" spans="1:7" ht="18.75" customHeight="1" x14ac:dyDescent="0.35">
      <c r="A116" s="296" t="s">
        <v>786</v>
      </c>
      <c r="B116" s="329"/>
      <c r="C116" s="287"/>
      <c r="D116" s="287"/>
      <c r="E116" s="274"/>
      <c r="F116" s="274"/>
      <c r="G116" s="274"/>
    </row>
    <row r="117" spans="1:7" ht="18.75" customHeight="1" thickBot="1" x14ac:dyDescent="0.4">
      <c r="A117" s="306"/>
      <c r="B117" s="328"/>
      <c r="C117" s="290"/>
      <c r="D117" s="290"/>
      <c r="E117" s="274"/>
      <c r="F117" s="274"/>
      <c r="G117" s="274"/>
    </row>
    <row r="118" spans="1:7" ht="18.75" customHeight="1" thickBot="1" x14ac:dyDescent="0.3">
      <c r="A118" s="224" t="s">
        <v>2</v>
      </c>
      <c r="B118" s="225" t="s">
        <v>733</v>
      </c>
      <c r="C118" s="226" t="s">
        <v>734</v>
      </c>
      <c r="D118" s="227" t="s">
        <v>735</v>
      </c>
      <c r="E118" s="228" t="s">
        <v>736</v>
      </c>
      <c r="F118" s="228" t="s">
        <v>737</v>
      </c>
      <c r="G118" s="297"/>
    </row>
    <row r="119" spans="1:7" ht="18.75" customHeight="1" x14ac:dyDescent="0.25">
      <c r="A119" s="234"/>
      <c r="B119" s="235"/>
      <c r="C119" s="236"/>
      <c r="D119" s="274"/>
      <c r="E119" s="237"/>
      <c r="F119" s="238"/>
      <c r="G119" s="274"/>
    </row>
    <row r="120" spans="1:7" ht="66.75" customHeight="1" x14ac:dyDescent="0.25">
      <c r="A120" s="330" t="s">
        <v>787</v>
      </c>
      <c r="B120" s="331" t="s">
        <v>788</v>
      </c>
      <c r="C120" s="274" t="s">
        <v>355</v>
      </c>
      <c r="D120" s="332">
        <v>23</v>
      </c>
      <c r="E120" s="333"/>
      <c r="F120" s="239"/>
      <c r="G120" s="274"/>
    </row>
    <row r="121" spans="1:7" ht="66.75" customHeight="1" x14ac:dyDescent="0.25">
      <c r="A121" s="330" t="s">
        <v>789</v>
      </c>
      <c r="B121" s="334" t="s">
        <v>790</v>
      </c>
      <c r="C121" s="274" t="s">
        <v>355</v>
      </c>
      <c r="D121" s="332">
        <v>31</v>
      </c>
      <c r="E121" s="333"/>
      <c r="F121" s="239"/>
      <c r="G121" s="274"/>
    </row>
    <row r="122" spans="1:7" ht="70.5" customHeight="1" x14ac:dyDescent="0.25">
      <c r="A122" s="330" t="s">
        <v>791</v>
      </c>
      <c r="B122" s="334" t="s">
        <v>792</v>
      </c>
      <c r="C122" s="274" t="s">
        <v>355</v>
      </c>
      <c r="D122" s="332">
        <v>18</v>
      </c>
      <c r="E122" s="333"/>
      <c r="F122" s="335"/>
      <c r="G122" s="274"/>
    </row>
    <row r="123" spans="1:7" ht="62.25" customHeight="1" x14ac:dyDescent="0.25">
      <c r="A123" s="330" t="s">
        <v>793</v>
      </c>
      <c r="B123" s="336" t="s">
        <v>794</v>
      </c>
      <c r="C123" s="274" t="s">
        <v>355</v>
      </c>
      <c r="D123" s="332">
        <v>11</v>
      </c>
      <c r="E123" s="333"/>
      <c r="F123" s="239"/>
      <c r="G123" s="274"/>
    </row>
    <row r="124" spans="1:7" ht="50.25" hidden="1" customHeight="1" x14ac:dyDescent="0.25">
      <c r="A124" s="337"/>
      <c r="B124" s="338" t="s">
        <v>795</v>
      </c>
      <c r="C124" s="290"/>
      <c r="D124" s="290"/>
      <c r="E124" s="339"/>
      <c r="F124" s="239"/>
      <c r="G124" s="274"/>
    </row>
    <row r="125" spans="1:7" ht="18.75" hidden="1" customHeight="1" x14ac:dyDescent="0.25">
      <c r="A125" s="330"/>
      <c r="B125" s="240"/>
      <c r="C125" s="274"/>
      <c r="D125" s="274"/>
      <c r="E125" s="339"/>
      <c r="F125" s="239"/>
      <c r="G125" s="274"/>
    </row>
    <row r="126" spans="1:7" ht="18.75" hidden="1" customHeight="1" x14ac:dyDescent="0.25">
      <c r="A126" s="330"/>
      <c r="B126" s="340"/>
      <c r="C126" s="274"/>
      <c r="D126" s="274"/>
      <c r="E126" s="339"/>
      <c r="F126" s="239"/>
      <c r="G126" s="274"/>
    </row>
    <row r="127" spans="1:7" ht="18.75" hidden="1" customHeight="1" x14ac:dyDescent="0.25">
      <c r="A127" s="337"/>
      <c r="B127" s="340"/>
      <c r="C127" s="290"/>
      <c r="D127" s="290"/>
      <c r="E127" s="339"/>
      <c r="F127" s="239"/>
      <c r="G127" s="274"/>
    </row>
    <row r="128" spans="1:7" ht="18.75" hidden="1" customHeight="1" x14ac:dyDescent="0.25">
      <c r="A128" s="337"/>
      <c r="B128" s="291"/>
      <c r="C128" s="290"/>
      <c r="D128" s="290"/>
      <c r="E128" s="339"/>
      <c r="F128" s="239"/>
      <c r="G128" s="274"/>
    </row>
    <row r="129" spans="1:7" ht="18.75" hidden="1" customHeight="1" x14ac:dyDescent="0.25">
      <c r="A129" s="337"/>
      <c r="B129" s="291"/>
      <c r="C129" s="290"/>
      <c r="D129" s="290"/>
      <c r="E129" s="339"/>
      <c r="F129" s="239"/>
      <c r="G129" s="274"/>
    </row>
    <row r="130" spans="1:7" ht="18.75" hidden="1" customHeight="1" x14ac:dyDescent="0.25">
      <c r="A130" s="337"/>
      <c r="B130" s="291"/>
      <c r="C130" s="290"/>
      <c r="D130" s="290"/>
      <c r="E130" s="339"/>
      <c r="F130" s="239"/>
      <c r="G130" s="274"/>
    </row>
    <row r="131" spans="1:7" ht="18.75" hidden="1" customHeight="1" x14ac:dyDescent="0.25">
      <c r="A131" s="341"/>
      <c r="B131" s="291"/>
      <c r="C131" s="274"/>
      <c r="D131" s="274"/>
      <c r="E131" s="339"/>
      <c r="F131" s="239"/>
      <c r="G131" s="274"/>
    </row>
    <row r="132" spans="1:7" ht="18.75" hidden="1" customHeight="1" x14ac:dyDescent="0.25">
      <c r="A132" s="330"/>
      <c r="B132" s="340"/>
      <c r="C132" s="274"/>
      <c r="D132" s="274"/>
      <c r="E132" s="339"/>
      <c r="F132" s="239"/>
      <c r="G132" s="274"/>
    </row>
    <row r="133" spans="1:7" ht="18.75" hidden="1" customHeight="1" x14ac:dyDescent="0.25">
      <c r="A133" s="330"/>
      <c r="B133" s="340"/>
      <c r="C133" s="274"/>
      <c r="D133" s="274"/>
      <c r="E133" s="339"/>
      <c r="F133" s="239"/>
      <c r="G133" s="274"/>
    </row>
    <row r="134" spans="1:7" ht="18.75" hidden="1" customHeight="1" x14ac:dyDescent="0.25">
      <c r="A134" s="330"/>
      <c r="B134" s="340"/>
      <c r="C134" s="274"/>
      <c r="D134" s="274"/>
      <c r="E134" s="339"/>
      <c r="F134" s="239"/>
      <c r="G134" s="274"/>
    </row>
    <row r="135" spans="1:7" ht="18.75" hidden="1" customHeight="1" x14ac:dyDescent="0.25">
      <c r="A135" s="330"/>
      <c r="B135" s="340"/>
      <c r="C135" s="274"/>
      <c r="D135" s="274"/>
      <c r="E135" s="339"/>
      <c r="F135" s="239"/>
      <c r="G135" s="274"/>
    </row>
    <row r="136" spans="1:7" ht="18.75" hidden="1" customHeight="1" x14ac:dyDescent="0.25">
      <c r="A136" s="330"/>
      <c r="B136" s="340"/>
      <c r="C136" s="274"/>
      <c r="D136" s="274"/>
      <c r="E136" s="339"/>
      <c r="F136" s="239"/>
      <c r="G136" s="274"/>
    </row>
    <row r="137" spans="1:7" ht="18.75" hidden="1" customHeight="1" x14ac:dyDescent="0.25">
      <c r="A137" s="330"/>
      <c r="B137" s="340"/>
      <c r="C137" s="274"/>
      <c r="D137" s="274"/>
      <c r="E137" s="339"/>
      <c r="F137" s="239"/>
      <c r="G137" s="274"/>
    </row>
    <row r="138" spans="1:7" ht="18.75" hidden="1" customHeight="1" x14ac:dyDescent="0.25">
      <c r="A138" s="330"/>
      <c r="B138" s="340"/>
      <c r="C138" s="274"/>
      <c r="D138" s="274"/>
      <c r="E138" s="339"/>
      <c r="F138" s="239"/>
      <c r="G138" s="274"/>
    </row>
    <row r="139" spans="1:7" ht="18.75" hidden="1" customHeight="1" x14ac:dyDescent="0.25">
      <c r="A139" s="330"/>
      <c r="B139" s="340"/>
      <c r="C139" s="274"/>
      <c r="D139" s="274"/>
      <c r="E139" s="339"/>
      <c r="F139" s="239"/>
      <c r="G139" s="274"/>
    </row>
    <row r="140" spans="1:7" ht="18.75" hidden="1" customHeight="1" x14ac:dyDescent="0.25">
      <c r="A140" s="330"/>
      <c r="B140" s="340"/>
      <c r="C140" s="274"/>
      <c r="D140" s="274"/>
      <c r="E140" s="339"/>
      <c r="F140" s="342"/>
      <c r="G140" s="274"/>
    </row>
    <row r="141" spans="1:7" ht="18.75" hidden="1" customHeight="1" x14ac:dyDescent="0.25">
      <c r="A141" s="337"/>
      <c r="B141" s="340"/>
      <c r="C141" s="274"/>
      <c r="D141" s="274"/>
      <c r="E141" s="339"/>
      <c r="F141" s="342"/>
      <c r="G141" s="274"/>
    </row>
    <row r="142" spans="1:7" ht="62.25" customHeight="1" x14ac:dyDescent="0.25">
      <c r="A142" s="337" t="s">
        <v>796</v>
      </c>
      <c r="B142" s="343" t="s">
        <v>797</v>
      </c>
      <c r="C142" s="274" t="s">
        <v>355</v>
      </c>
      <c r="D142" s="332">
        <v>16</v>
      </c>
      <c r="E142" s="344"/>
      <c r="F142" s="239"/>
      <c r="G142" s="274"/>
    </row>
    <row r="143" spans="1:7" ht="62.25" customHeight="1" x14ac:dyDescent="0.25">
      <c r="A143" s="337" t="s">
        <v>798</v>
      </c>
      <c r="B143" s="334" t="s">
        <v>799</v>
      </c>
      <c r="C143" s="274" t="s">
        <v>355</v>
      </c>
      <c r="D143" s="332">
        <v>9</v>
      </c>
      <c r="E143" s="333"/>
      <c r="F143" s="239"/>
      <c r="G143" s="274"/>
    </row>
    <row r="144" spans="1:7" ht="62.25" hidden="1" customHeight="1" x14ac:dyDescent="0.25">
      <c r="A144" s="337"/>
      <c r="B144" s="334" t="s">
        <v>800</v>
      </c>
      <c r="C144" s="274"/>
      <c r="D144" s="332">
        <v>7</v>
      </c>
      <c r="E144" s="345">
        <v>1150</v>
      </c>
      <c r="F144" s="342"/>
      <c r="G144" s="274"/>
    </row>
    <row r="145" spans="1:7" ht="62.25" customHeight="1" x14ac:dyDescent="0.25">
      <c r="A145" s="337" t="s">
        <v>801</v>
      </c>
      <c r="B145" s="334" t="s">
        <v>800</v>
      </c>
      <c r="C145" s="274" t="s">
        <v>355</v>
      </c>
      <c r="D145" s="332">
        <v>7</v>
      </c>
      <c r="E145" s="333"/>
      <c r="F145" s="239"/>
      <c r="G145" s="274"/>
    </row>
    <row r="146" spans="1:7" ht="62.25" customHeight="1" x14ac:dyDescent="0.25">
      <c r="A146" s="337" t="s">
        <v>802</v>
      </c>
      <c r="B146" s="334" t="s">
        <v>803</v>
      </c>
      <c r="C146" s="290" t="s">
        <v>355</v>
      </c>
      <c r="D146" s="332">
        <v>3</v>
      </c>
      <c r="E146" s="333"/>
      <c r="F146" s="239"/>
      <c r="G146" s="274"/>
    </row>
    <row r="147" spans="1:7" ht="62.25" customHeight="1" x14ac:dyDescent="0.25">
      <c r="A147" s="337" t="s">
        <v>804</v>
      </c>
      <c r="B147" s="334" t="s">
        <v>805</v>
      </c>
      <c r="C147" s="290" t="s">
        <v>355</v>
      </c>
      <c r="D147" s="332">
        <v>2</v>
      </c>
      <c r="E147" s="333"/>
      <c r="F147" s="239"/>
      <c r="G147" s="274"/>
    </row>
    <row r="148" spans="1:7" ht="18.75" customHeight="1" thickBot="1" x14ac:dyDescent="0.3">
      <c r="A148" s="337"/>
      <c r="B148" s="334"/>
      <c r="C148" s="290"/>
      <c r="D148" s="332"/>
      <c r="E148" s="346"/>
      <c r="F148" s="241"/>
      <c r="G148" s="274"/>
    </row>
    <row r="149" spans="1:7" ht="18.75" customHeight="1" thickBot="1" x14ac:dyDescent="0.3">
      <c r="A149" s="337"/>
      <c r="B149" s="302" t="s">
        <v>806</v>
      </c>
      <c r="C149" s="303"/>
      <c r="D149" s="303"/>
      <c r="E149" s="304" t="s">
        <v>739</v>
      </c>
      <c r="F149" s="242"/>
      <c r="G149" s="274"/>
    </row>
    <row r="150" spans="1:7" ht="18.75" customHeight="1" x14ac:dyDescent="0.25">
      <c r="A150" s="347"/>
      <c r="B150" s="300"/>
      <c r="C150" s="274"/>
      <c r="D150" s="274"/>
      <c r="E150" s="275"/>
      <c r="F150" s="275"/>
      <c r="G150" s="274"/>
    </row>
    <row r="151" spans="1:7" ht="18.75" customHeight="1" x14ac:dyDescent="0.3">
      <c r="A151" s="296" t="s">
        <v>807</v>
      </c>
      <c r="B151" s="348"/>
      <c r="C151" s="287"/>
      <c r="D151" s="287"/>
      <c r="E151" s="275"/>
      <c r="F151" s="275"/>
      <c r="G151" s="274"/>
    </row>
    <row r="152" spans="1:7" ht="18.75" customHeight="1" thickBot="1" x14ac:dyDescent="0.35">
      <c r="A152" s="349"/>
      <c r="B152" s="289"/>
      <c r="C152" s="274"/>
      <c r="D152" s="274"/>
      <c r="E152" s="275"/>
      <c r="F152" s="275"/>
      <c r="G152" s="274"/>
    </row>
    <row r="153" spans="1:7" ht="18.75" customHeight="1" thickBot="1" x14ac:dyDescent="0.3">
      <c r="A153" s="224" t="s">
        <v>2</v>
      </c>
      <c r="B153" s="243" t="s">
        <v>733</v>
      </c>
      <c r="C153" s="226" t="s">
        <v>734</v>
      </c>
      <c r="D153" s="227" t="s">
        <v>735</v>
      </c>
      <c r="E153" s="228" t="s">
        <v>736</v>
      </c>
      <c r="F153" s="244" t="s">
        <v>737</v>
      </c>
      <c r="G153" s="297"/>
    </row>
    <row r="154" spans="1:7" ht="15.75" x14ac:dyDescent="0.25">
      <c r="A154" s="350"/>
      <c r="B154" s="235"/>
      <c r="C154" s="301"/>
      <c r="D154" s="301"/>
      <c r="E154" s="245"/>
      <c r="F154" s="246"/>
      <c r="G154" s="274"/>
    </row>
    <row r="155" spans="1:7" ht="47.25" x14ac:dyDescent="0.25">
      <c r="A155" s="298">
        <v>1</v>
      </c>
      <c r="B155" s="247" t="s">
        <v>808</v>
      </c>
      <c r="C155" s="274"/>
      <c r="D155" s="274"/>
      <c r="E155" s="351"/>
      <c r="F155" s="352"/>
      <c r="G155" s="274"/>
    </row>
    <row r="156" spans="1:7" ht="15.75" x14ac:dyDescent="0.25">
      <c r="A156" s="274"/>
      <c r="B156" s="300" t="s">
        <v>809</v>
      </c>
      <c r="C156" s="274" t="s">
        <v>355</v>
      </c>
      <c r="D156" s="274">
        <v>32</v>
      </c>
      <c r="E156" s="275"/>
      <c r="F156" s="241"/>
      <c r="G156" s="274"/>
    </row>
    <row r="157" spans="1:7" ht="15.75" x14ac:dyDescent="0.25">
      <c r="A157" s="274"/>
      <c r="B157" s="300" t="s">
        <v>810</v>
      </c>
      <c r="C157" s="274"/>
      <c r="D157" s="274"/>
      <c r="E157" s="275"/>
      <c r="F157" s="241"/>
      <c r="G157" s="274"/>
    </row>
    <row r="158" spans="1:7" ht="15.75" x14ac:dyDescent="0.25">
      <c r="A158" s="274"/>
      <c r="B158" s="300" t="s">
        <v>810</v>
      </c>
      <c r="C158" s="274" t="s">
        <v>355</v>
      </c>
      <c r="D158" s="274">
        <v>28</v>
      </c>
      <c r="E158" s="275"/>
      <c r="F158" s="241"/>
      <c r="G158" s="274"/>
    </row>
    <row r="159" spans="1:7" ht="15.75" x14ac:dyDescent="0.25">
      <c r="A159" s="274"/>
      <c r="B159" s="300" t="s">
        <v>811</v>
      </c>
      <c r="C159" s="274" t="s">
        <v>355</v>
      </c>
      <c r="D159" s="274">
        <v>2</v>
      </c>
      <c r="E159" s="351"/>
      <c r="F159" s="352"/>
      <c r="G159" s="274"/>
    </row>
    <row r="160" spans="1:7" ht="15.75" x14ac:dyDescent="0.25">
      <c r="A160" s="274"/>
      <c r="B160" s="292" t="s">
        <v>773</v>
      </c>
      <c r="C160" s="319"/>
      <c r="D160" s="274"/>
      <c r="E160" s="275"/>
      <c r="F160" s="352"/>
      <c r="G160" s="274"/>
    </row>
    <row r="161" spans="1:7" ht="15.75" x14ac:dyDescent="0.25">
      <c r="A161" s="353"/>
      <c r="B161" s="292"/>
      <c r="C161" s="274"/>
      <c r="D161" s="274"/>
      <c r="E161" s="275"/>
      <c r="F161" s="352"/>
      <c r="G161" s="274"/>
    </row>
    <row r="162" spans="1:7" ht="15.75" x14ac:dyDescent="0.25">
      <c r="A162" s="274"/>
      <c r="B162" s="292" t="s">
        <v>773</v>
      </c>
      <c r="C162" s="319">
        <v>1</v>
      </c>
      <c r="D162" s="274"/>
      <c r="E162" s="352"/>
      <c r="F162" s="239"/>
      <c r="G162" s="274"/>
    </row>
    <row r="163" spans="1:7" ht="15.75" x14ac:dyDescent="0.25">
      <c r="A163" s="274"/>
      <c r="B163" s="292"/>
      <c r="C163" s="319"/>
      <c r="D163" s="274"/>
      <c r="E163" s="351"/>
      <c r="F163" s="352"/>
      <c r="G163" s="274"/>
    </row>
    <row r="164" spans="1:7" ht="47.25" x14ac:dyDescent="0.25">
      <c r="A164" s="274"/>
      <c r="B164" s="291" t="s">
        <v>884</v>
      </c>
      <c r="C164" s="319"/>
      <c r="D164" s="274"/>
      <c r="E164" s="351"/>
      <c r="F164" s="352"/>
      <c r="G164" s="274"/>
    </row>
    <row r="165" spans="1:7" ht="18.75" customHeight="1" x14ac:dyDescent="0.25">
      <c r="A165" s="274"/>
      <c r="B165" s="292"/>
      <c r="C165" s="319"/>
      <c r="D165" s="274"/>
      <c r="E165" s="351"/>
      <c r="F165" s="352"/>
      <c r="G165" s="274"/>
    </row>
    <row r="166" spans="1:7" ht="18.75" customHeight="1" x14ac:dyDescent="0.3">
      <c r="A166" s="296" t="s">
        <v>812</v>
      </c>
      <c r="B166" s="348"/>
      <c r="C166" s="287"/>
      <c r="D166" s="287"/>
      <c r="E166" s="351"/>
      <c r="F166" s="352"/>
      <c r="G166" s="274"/>
    </row>
    <row r="167" spans="1:7" ht="18.75" customHeight="1" x14ac:dyDescent="0.3">
      <c r="A167" s="306"/>
      <c r="B167" s="299"/>
      <c r="C167" s="290"/>
      <c r="D167" s="290"/>
      <c r="E167" s="351"/>
      <c r="F167" s="352"/>
      <c r="G167" s="274"/>
    </row>
    <row r="168" spans="1:7" ht="18.75" customHeight="1" thickBot="1" x14ac:dyDescent="0.35">
      <c r="A168" s="274"/>
      <c r="B168" s="289"/>
      <c r="C168" s="274"/>
      <c r="D168" s="274"/>
      <c r="E168" s="351"/>
      <c r="F168" s="352"/>
      <c r="G168" s="274"/>
    </row>
    <row r="169" spans="1:7" ht="18.75" customHeight="1" thickBot="1" x14ac:dyDescent="0.3">
      <c r="A169" s="224" t="s">
        <v>2</v>
      </c>
      <c r="B169" s="225" t="s">
        <v>733</v>
      </c>
      <c r="C169" s="226" t="s">
        <v>734</v>
      </c>
      <c r="D169" s="227" t="s">
        <v>735</v>
      </c>
      <c r="E169" s="228" t="s">
        <v>736</v>
      </c>
      <c r="F169" s="244" t="s">
        <v>737</v>
      </c>
      <c r="G169" s="274"/>
    </row>
    <row r="170" spans="1:7" ht="18.75" customHeight="1" x14ac:dyDescent="0.25">
      <c r="A170" s="274"/>
      <c r="B170" s="235"/>
      <c r="C170" s="274"/>
      <c r="D170" s="274"/>
      <c r="E170" s="351"/>
      <c r="F170" s="352"/>
      <c r="G170" s="274"/>
    </row>
    <row r="171" spans="1:7" ht="45.75" hidden="1" customHeight="1" x14ac:dyDescent="0.25">
      <c r="A171" s="353"/>
      <c r="B171" s="293" t="s">
        <v>813</v>
      </c>
      <c r="C171" s="274"/>
      <c r="D171" s="274"/>
      <c r="E171" s="351"/>
      <c r="F171" s="352"/>
      <c r="G171" s="274"/>
    </row>
    <row r="172" spans="1:7" ht="2.25" hidden="1" customHeight="1" x14ac:dyDescent="0.25">
      <c r="A172" s="274"/>
      <c r="B172" s="300" t="s">
        <v>814</v>
      </c>
      <c r="C172" s="274" t="s">
        <v>411</v>
      </c>
      <c r="D172" s="274">
        <v>180</v>
      </c>
      <c r="E172" s="351"/>
      <c r="F172" s="352"/>
      <c r="G172" s="274"/>
    </row>
    <row r="173" spans="1:7" ht="18.75" customHeight="1" x14ac:dyDescent="0.25">
      <c r="A173" s="274">
        <v>1</v>
      </c>
      <c r="B173" s="300" t="s">
        <v>814</v>
      </c>
      <c r="C173" s="274" t="s">
        <v>411</v>
      </c>
      <c r="D173" s="274">
        <v>980</v>
      </c>
      <c r="E173" s="351"/>
      <c r="F173" s="352"/>
      <c r="G173" s="274"/>
    </row>
    <row r="174" spans="1:7" ht="18.75" hidden="1" customHeight="1" x14ac:dyDescent="0.25">
      <c r="A174" s="274"/>
      <c r="B174" s="300" t="s">
        <v>815</v>
      </c>
      <c r="C174" s="274" t="s">
        <v>411</v>
      </c>
      <c r="D174" s="274">
        <v>40</v>
      </c>
      <c r="E174" s="351"/>
      <c r="F174" s="352"/>
      <c r="G174" s="274"/>
    </row>
    <row r="175" spans="1:7" ht="18.75" customHeight="1" x14ac:dyDescent="0.25">
      <c r="A175" s="274"/>
      <c r="B175" s="300" t="s">
        <v>816</v>
      </c>
      <c r="C175" s="274" t="s">
        <v>411</v>
      </c>
      <c r="D175" s="274">
        <v>30</v>
      </c>
      <c r="E175" s="351"/>
      <c r="F175" s="352"/>
      <c r="G175" s="274"/>
    </row>
    <row r="176" spans="1:7" ht="18.75" customHeight="1" x14ac:dyDescent="0.25">
      <c r="A176" s="319"/>
      <c r="B176" s="300" t="s">
        <v>817</v>
      </c>
      <c r="C176" s="301" t="s">
        <v>411</v>
      </c>
      <c r="D176" s="274">
        <v>150</v>
      </c>
      <c r="E176" s="275"/>
      <c r="F176" s="352"/>
      <c r="G176" s="274"/>
    </row>
    <row r="177" spans="1:7" ht="18.75" customHeight="1" x14ac:dyDescent="0.25">
      <c r="A177" s="274"/>
      <c r="B177" s="292" t="s">
        <v>773</v>
      </c>
      <c r="C177" s="319">
        <v>1</v>
      </c>
      <c r="D177" s="274"/>
      <c r="E177" s="274"/>
      <c r="F177" s="239"/>
      <c r="G177" s="274"/>
    </row>
    <row r="178" spans="1:7" ht="18.75" customHeight="1" x14ac:dyDescent="0.25">
      <c r="A178" s="353"/>
      <c r="B178" s="274"/>
      <c r="C178" s="274"/>
      <c r="D178" s="274"/>
      <c r="E178" s="274"/>
      <c r="F178" s="354"/>
      <c r="G178" s="274"/>
    </row>
    <row r="179" spans="1:7" ht="31.5" customHeight="1" x14ac:dyDescent="0.25">
      <c r="A179" s="355">
        <v>2</v>
      </c>
      <c r="B179" s="300" t="s">
        <v>818</v>
      </c>
      <c r="C179" s="274" t="s">
        <v>411</v>
      </c>
      <c r="D179" s="356">
        <v>300</v>
      </c>
      <c r="E179" s="274"/>
      <c r="F179" s="354"/>
      <c r="G179" s="274"/>
    </row>
    <row r="180" spans="1:7" ht="31.5" customHeight="1" x14ac:dyDescent="0.25">
      <c r="A180" s="356"/>
      <c r="B180" s="300" t="s">
        <v>819</v>
      </c>
      <c r="C180" s="356" t="s">
        <v>411</v>
      </c>
      <c r="D180" s="356">
        <v>480</v>
      </c>
      <c r="E180" s="274"/>
      <c r="F180" s="354"/>
      <c r="G180" s="274"/>
    </row>
    <row r="181" spans="1:7" ht="31.5" customHeight="1" x14ac:dyDescent="0.3">
      <c r="A181" s="357"/>
      <c r="B181" s="300" t="s">
        <v>820</v>
      </c>
      <c r="C181" s="301" t="s">
        <v>411</v>
      </c>
      <c r="D181" s="356">
        <v>40</v>
      </c>
      <c r="E181" s="248"/>
      <c r="F181" s="249"/>
      <c r="G181" s="274"/>
    </row>
    <row r="182" spans="1:7" ht="18.75" customHeight="1" x14ac:dyDescent="0.25">
      <c r="A182" s="274"/>
      <c r="B182" s="292" t="s">
        <v>773</v>
      </c>
      <c r="C182" s="319">
        <v>1</v>
      </c>
      <c r="D182" s="274"/>
      <c r="E182" s="274"/>
      <c r="F182" s="239"/>
      <c r="G182" s="274"/>
    </row>
    <row r="183" spans="1:7" ht="18.75" customHeight="1" x14ac:dyDescent="0.25">
      <c r="A183" s="250"/>
      <c r="B183" s="274"/>
      <c r="C183" s="251"/>
      <c r="D183" s="252"/>
      <c r="E183" s="248"/>
      <c r="F183" s="253"/>
      <c r="G183" s="274"/>
    </row>
    <row r="184" spans="1:7" ht="18.75" customHeight="1" x14ac:dyDescent="0.25">
      <c r="A184" s="274">
        <v>3</v>
      </c>
      <c r="B184" s="247" t="s">
        <v>821</v>
      </c>
      <c r="C184" s="251" t="s">
        <v>239</v>
      </c>
      <c r="D184" s="356">
        <v>1</v>
      </c>
      <c r="E184" s="274"/>
      <c r="F184" s="358"/>
      <c r="G184" s="274"/>
    </row>
    <row r="185" spans="1:7" ht="18.75" customHeight="1" thickBot="1" x14ac:dyDescent="0.3">
      <c r="A185" s="274"/>
      <c r="B185" s="247"/>
      <c r="C185" s="251"/>
      <c r="D185" s="356"/>
      <c r="E185" s="274"/>
      <c r="F185" s="301"/>
      <c r="G185" s="274"/>
    </row>
    <row r="186" spans="1:7" ht="16.5" thickBot="1" x14ac:dyDescent="0.3">
      <c r="A186" s="301"/>
      <c r="B186" s="302" t="s">
        <v>822</v>
      </c>
      <c r="C186" s="303"/>
      <c r="D186" s="303"/>
      <c r="E186" s="304" t="s">
        <v>739</v>
      </c>
      <c r="F186" s="242"/>
      <c r="G186" s="274"/>
    </row>
    <row r="187" spans="1:7" ht="15.75" x14ac:dyDescent="0.25">
      <c r="A187" s="274"/>
      <c r="B187" s="324"/>
      <c r="C187" s="274"/>
      <c r="D187" s="274"/>
      <c r="E187" s="274"/>
      <c r="F187" s="255"/>
      <c r="G187" s="274"/>
    </row>
    <row r="188" spans="1:7" ht="18.75" x14ac:dyDescent="0.3">
      <c r="A188" s="296" t="s">
        <v>823</v>
      </c>
      <c r="B188" s="348"/>
      <c r="C188" s="287"/>
      <c r="D188" s="287"/>
      <c r="E188" s="274"/>
      <c r="F188" s="274"/>
      <c r="G188" s="274"/>
    </row>
    <row r="189" spans="1:7" ht="18.75" x14ac:dyDescent="0.3">
      <c r="A189" s="274"/>
      <c r="B189" s="289"/>
      <c r="C189" s="274"/>
      <c r="D189" s="274"/>
      <c r="E189" s="274"/>
      <c r="F189" s="274"/>
      <c r="G189" s="274"/>
    </row>
    <row r="190" spans="1:7" ht="78.75" x14ac:dyDescent="0.25">
      <c r="A190" s="274"/>
      <c r="B190" s="324" t="s">
        <v>813</v>
      </c>
      <c r="C190" s="274"/>
      <c r="D190" s="274"/>
      <c r="E190" s="274"/>
      <c r="F190" s="274"/>
      <c r="G190" s="274"/>
    </row>
    <row r="191" spans="1:7" ht="18.75" x14ac:dyDescent="0.3">
      <c r="A191" s="296" t="s">
        <v>824</v>
      </c>
      <c r="B191" s="348"/>
      <c r="C191" s="287"/>
      <c r="D191" s="287"/>
      <c r="E191" s="274"/>
      <c r="F191" s="274"/>
      <c r="G191" s="274"/>
    </row>
    <row r="192" spans="1:7" ht="19.5" thickBot="1" x14ac:dyDescent="0.35">
      <c r="A192" s="274"/>
      <c r="B192" s="289"/>
      <c r="C192" s="274"/>
      <c r="D192" s="274"/>
      <c r="E192" s="274"/>
      <c r="F192" s="274"/>
      <c r="G192" s="274"/>
    </row>
    <row r="193" spans="1:7" ht="16.5" thickBot="1" x14ac:dyDescent="0.3">
      <c r="A193" s="224" t="s">
        <v>2</v>
      </c>
      <c r="B193" s="225" t="s">
        <v>733</v>
      </c>
      <c r="C193" s="226" t="s">
        <v>734</v>
      </c>
      <c r="D193" s="227" t="s">
        <v>735</v>
      </c>
      <c r="E193" s="228" t="s">
        <v>736</v>
      </c>
      <c r="F193" s="244" t="s">
        <v>737</v>
      </c>
      <c r="G193" s="274"/>
    </row>
    <row r="194" spans="1:7" ht="1.5" customHeight="1" thickBot="1" x14ac:dyDescent="0.3">
      <c r="A194" s="256"/>
      <c r="B194" s="257" t="s">
        <v>733</v>
      </c>
      <c r="C194" s="258"/>
      <c r="D194" s="259"/>
      <c r="E194" s="248"/>
      <c r="F194" s="248"/>
      <c r="G194" s="274"/>
    </row>
    <row r="195" spans="1:7" ht="16.5" thickTop="1" x14ac:dyDescent="0.25">
      <c r="A195" s="256"/>
      <c r="B195" s="274"/>
      <c r="C195" s="258"/>
      <c r="D195" s="260"/>
      <c r="E195" s="248"/>
      <c r="F195" s="248"/>
      <c r="G195" s="274"/>
    </row>
    <row r="196" spans="1:7" ht="15.75" hidden="1" x14ac:dyDescent="0.25">
      <c r="A196" s="256"/>
      <c r="B196" s="274"/>
      <c r="C196" s="258"/>
      <c r="D196" s="260"/>
      <c r="E196" s="248"/>
      <c r="F196" s="248"/>
      <c r="G196" s="274"/>
    </row>
    <row r="197" spans="1:7" ht="15.75" hidden="1" x14ac:dyDescent="0.25">
      <c r="A197" s="256"/>
      <c r="B197" s="274"/>
      <c r="C197" s="258"/>
      <c r="D197" s="261"/>
      <c r="E197" s="248"/>
      <c r="F197" s="248"/>
      <c r="G197" s="274"/>
    </row>
    <row r="198" spans="1:7" ht="15.75" hidden="1" x14ac:dyDescent="0.25">
      <c r="A198" s="256"/>
      <c r="B198" s="274"/>
      <c r="C198" s="258"/>
      <c r="D198" s="261"/>
      <c r="E198" s="248"/>
      <c r="F198" s="248"/>
      <c r="G198" s="274"/>
    </row>
    <row r="199" spans="1:7" ht="0.75" hidden="1" customHeight="1" x14ac:dyDescent="0.25">
      <c r="A199" s="353"/>
      <c r="B199" s="274"/>
      <c r="C199" s="290"/>
      <c r="D199" s="274"/>
      <c r="E199" s="274"/>
      <c r="F199" s="274"/>
      <c r="G199" s="274"/>
    </row>
    <row r="200" spans="1:7" ht="15.75" hidden="1" x14ac:dyDescent="0.25">
      <c r="A200" s="353"/>
      <c r="B200" s="274"/>
      <c r="C200" s="290"/>
      <c r="D200" s="274"/>
      <c r="E200" s="274"/>
      <c r="F200" s="274"/>
      <c r="G200" s="274"/>
    </row>
    <row r="201" spans="1:7" ht="15.75" x14ac:dyDescent="0.25">
      <c r="A201" s="359">
        <v>1</v>
      </c>
      <c r="B201" s="274" t="s">
        <v>885</v>
      </c>
      <c r="C201" s="290" t="s">
        <v>411</v>
      </c>
      <c r="D201" s="290">
        <v>1220</v>
      </c>
      <c r="E201" s="248"/>
      <c r="F201" s="248"/>
      <c r="G201" s="274"/>
    </row>
    <row r="202" spans="1:7" ht="15.75" x14ac:dyDescent="0.25">
      <c r="A202" s="290"/>
      <c r="B202" s="274" t="s">
        <v>886</v>
      </c>
      <c r="C202" s="290" t="s">
        <v>411</v>
      </c>
      <c r="D202" s="290">
        <v>95</v>
      </c>
      <c r="E202" s="274"/>
      <c r="F202" s="274"/>
      <c r="G202" s="274"/>
    </row>
    <row r="203" spans="1:7" ht="15.75" hidden="1" x14ac:dyDescent="0.25">
      <c r="A203" s="262"/>
      <c r="B203" s="274" t="s">
        <v>886</v>
      </c>
      <c r="C203" s="263"/>
      <c r="D203" s="264"/>
      <c r="E203" s="248"/>
      <c r="F203" s="248"/>
      <c r="G203" s="274"/>
    </row>
    <row r="204" spans="1:7" ht="15.75" hidden="1" x14ac:dyDescent="0.25">
      <c r="A204" s="290"/>
      <c r="B204" s="274"/>
      <c r="C204" s="290"/>
      <c r="D204" s="290"/>
      <c r="E204" s="274"/>
      <c r="F204" s="274"/>
      <c r="G204" s="274"/>
    </row>
    <row r="205" spans="1:7" ht="15.75" hidden="1" x14ac:dyDescent="0.25">
      <c r="A205" s="290"/>
      <c r="B205" s="274"/>
      <c r="C205" s="258"/>
      <c r="D205" s="290"/>
      <c r="E205" s="274"/>
      <c r="F205" s="274"/>
      <c r="G205" s="274"/>
    </row>
    <row r="206" spans="1:7" ht="15.75" hidden="1" x14ac:dyDescent="0.25">
      <c r="A206" s="290"/>
      <c r="B206" s="274"/>
      <c r="C206" s="258"/>
      <c r="D206" s="290"/>
      <c r="E206" s="274"/>
      <c r="F206" s="274"/>
      <c r="G206" s="274"/>
    </row>
    <row r="207" spans="1:7" ht="15.75" hidden="1" x14ac:dyDescent="0.25">
      <c r="A207" s="290"/>
      <c r="B207" s="274"/>
      <c r="C207" s="258"/>
      <c r="D207" s="290"/>
      <c r="E207" s="274"/>
      <c r="F207" s="274"/>
      <c r="G207" s="274"/>
    </row>
    <row r="208" spans="1:7" ht="15.75" hidden="1" x14ac:dyDescent="0.25">
      <c r="A208" s="290"/>
      <c r="B208" s="274"/>
      <c r="C208" s="258"/>
      <c r="D208" s="290"/>
      <c r="E208" s="274"/>
      <c r="F208" s="274"/>
      <c r="G208" s="274"/>
    </row>
    <row r="209" spans="1:7" ht="15.75" x14ac:dyDescent="0.25">
      <c r="A209" s="290"/>
      <c r="B209" s="274" t="s">
        <v>887</v>
      </c>
      <c r="C209" s="258" t="s">
        <v>411</v>
      </c>
      <c r="D209" s="290">
        <v>25</v>
      </c>
      <c r="E209" s="274"/>
      <c r="F209" s="274"/>
      <c r="G209" s="274"/>
    </row>
    <row r="210" spans="1:7" ht="15.75" x14ac:dyDescent="0.25">
      <c r="A210" s="290"/>
      <c r="B210" s="274" t="s">
        <v>888</v>
      </c>
      <c r="C210" s="258" t="s">
        <v>411</v>
      </c>
      <c r="D210" s="290">
        <v>40</v>
      </c>
      <c r="E210" s="274"/>
      <c r="F210" s="274"/>
      <c r="G210" s="274"/>
    </row>
    <row r="211" spans="1:7" ht="15.75" x14ac:dyDescent="0.25">
      <c r="A211" s="290"/>
      <c r="B211" s="274" t="s">
        <v>889</v>
      </c>
      <c r="C211" s="258" t="s">
        <v>411</v>
      </c>
      <c r="D211" s="290">
        <v>10</v>
      </c>
      <c r="E211" s="274"/>
      <c r="F211" s="274"/>
      <c r="G211" s="274"/>
    </row>
    <row r="212" spans="1:7" ht="15.75" x14ac:dyDescent="0.25">
      <c r="A212" s="256"/>
      <c r="B212" s="274"/>
      <c r="C212" s="265"/>
      <c r="D212" s="266"/>
      <c r="E212" s="248"/>
      <c r="F212" s="248"/>
      <c r="G212" s="274"/>
    </row>
    <row r="213" spans="1:7" ht="15.75" x14ac:dyDescent="0.25">
      <c r="A213" s="274"/>
      <c r="B213" s="292" t="s">
        <v>773</v>
      </c>
      <c r="C213" s="319">
        <v>1</v>
      </c>
      <c r="D213" s="274"/>
      <c r="E213" s="274"/>
      <c r="F213" s="239"/>
      <c r="G213" s="351"/>
    </row>
    <row r="214" spans="1:7" ht="15.75" x14ac:dyDescent="0.25">
      <c r="A214" s="274"/>
      <c r="B214" s="292"/>
      <c r="C214" s="319"/>
      <c r="D214" s="274"/>
      <c r="E214" s="274"/>
      <c r="F214" s="274"/>
      <c r="G214" s="274"/>
    </row>
    <row r="215" spans="1:7" ht="31.5" x14ac:dyDescent="0.25">
      <c r="A215" s="298">
        <v>2</v>
      </c>
      <c r="B215" s="300" t="s">
        <v>825</v>
      </c>
      <c r="C215" s="274" t="s">
        <v>411</v>
      </c>
      <c r="D215" s="274">
        <v>90</v>
      </c>
      <c r="E215" s="274"/>
      <c r="F215" s="274"/>
      <c r="G215" s="274"/>
    </row>
    <row r="216" spans="1:7" ht="31.5" x14ac:dyDescent="0.25">
      <c r="A216" s="267"/>
      <c r="B216" s="300" t="s">
        <v>826</v>
      </c>
      <c r="C216" s="265" t="s">
        <v>411</v>
      </c>
      <c r="D216" s="274">
        <v>140</v>
      </c>
      <c r="E216" s="274"/>
      <c r="F216" s="274"/>
      <c r="G216" s="274"/>
    </row>
    <row r="217" spans="1:7" ht="31.5" hidden="1" x14ac:dyDescent="0.25">
      <c r="A217" s="298"/>
      <c r="B217" s="300" t="s">
        <v>819</v>
      </c>
      <c r="C217" s="274"/>
      <c r="D217" s="274"/>
      <c r="E217" s="274"/>
      <c r="F217" s="274"/>
      <c r="G217" s="274"/>
    </row>
    <row r="218" spans="1:7" ht="15.75" hidden="1" x14ac:dyDescent="0.25">
      <c r="A218" s="298"/>
      <c r="B218" s="300"/>
      <c r="C218" s="274"/>
      <c r="D218" s="274"/>
      <c r="E218" s="274"/>
      <c r="F218" s="274"/>
      <c r="G218" s="274"/>
    </row>
    <row r="219" spans="1:7" ht="31.5" x14ac:dyDescent="0.25">
      <c r="A219" s="298"/>
      <c r="B219" s="300" t="s">
        <v>827</v>
      </c>
      <c r="C219" s="274" t="s">
        <v>411</v>
      </c>
      <c r="D219" s="274">
        <v>580</v>
      </c>
      <c r="E219" s="274"/>
      <c r="F219" s="274"/>
      <c r="G219" s="274"/>
    </row>
    <row r="220" spans="1:7" ht="31.5" x14ac:dyDescent="0.25">
      <c r="A220" s="298"/>
      <c r="B220" s="300" t="s">
        <v>820</v>
      </c>
      <c r="C220" s="274" t="s">
        <v>411</v>
      </c>
      <c r="D220" s="274">
        <v>200</v>
      </c>
      <c r="E220" s="274"/>
      <c r="F220" s="274"/>
      <c r="G220" s="274"/>
    </row>
    <row r="221" spans="1:7" ht="15.75" x14ac:dyDescent="0.25">
      <c r="A221" s="298"/>
      <c r="B221" s="292" t="s">
        <v>773</v>
      </c>
      <c r="C221" s="319">
        <v>1</v>
      </c>
      <c r="D221" s="274"/>
      <c r="E221" s="301"/>
      <c r="F221" s="239"/>
      <c r="G221" s="274"/>
    </row>
    <row r="222" spans="1:7" ht="15.75" x14ac:dyDescent="0.25">
      <c r="A222" s="267"/>
      <c r="B222" s="247"/>
      <c r="C222" s="251"/>
      <c r="D222" s="252"/>
      <c r="E222" s="301"/>
      <c r="F222" s="301"/>
      <c r="G222" s="274"/>
    </row>
    <row r="223" spans="1:7" ht="15.75" x14ac:dyDescent="0.25">
      <c r="A223" s="267">
        <v>3</v>
      </c>
      <c r="B223" s="247" t="s">
        <v>821</v>
      </c>
      <c r="C223" s="251" t="s">
        <v>239</v>
      </c>
      <c r="D223" s="356">
        <v>1</v>
      </c>
      <c r="E223" s="301"/>
      <c r="F223" s="342"/>
      <c r="G223" s="274"/>
    </row>
    <row r="224" spans="1:7" ht="15.75" x14ac:dyDescent="0.25">
      <c r="A224" s="298"/>
      <c r="B224" s="274"/>
      <c r="C224" s="274"/>
      <c r="D224" s="274"/>
      <c r="E224" s="301"/>
      <c r="F224" s="301"/>
      <c r="G224" s="274"/>
    </row>
    <row r="225" spans="1:7" ht="63" x14ac:dyDescent="0.25">
      <c r="A225" s="298">
        <v>4</v>
      </c>
      <c r="B225" s="300" t="s">
        <v>828</v>
      </c>
      <c r="C225" s="274" t="s">
        <v>1</v>
      </c>
      <c r="D225" s="274">
        <v>70</v>
      </c>
      <c r="E225" s="360"/>
      <c r="F225" s="320"/>
      <c r="G225" s="274"/>
    </row>
    <row r="226" spans="1:7" ht="15.75" x14ac:dyDescent="0.25">
      <c r="A226" s="298"/>
      <c r="B226" s="274"/>
      <c r="C226" s="274"/>
      <c r="D226" s="274"/>
      <c r="E226" s="360"/>
      <c r="F226" s="301"/>
      <c r="G226" s="274"/>
    </row>
    <row r="227" spans="1:7" ht="63" hidden="1" x14ac:dyDescent="0.25">
      <c r="A227" s="361">
        <v>5</v>
      </c>
      <c r="B227" s="299" t="s">
        <v>829</v>
      </c>
      <c r="C227" s="290" t="s">
        <v>1</v>
      </c>
      <c r="D227" s="290">
        <v>31</v>
      </c>
      <c r="E227" s="360"/>
      <c r="F227" s="301"/>
      <c r="G227" s="274"/>
    </row>
    <row r="228" spans="1:7" ht="15.75" hidden="1" x14ac:dyDescent="0.25">
      <c r="A228" s="298"/>
      <c r="B228" s="274"/>
      <c r="C228" s="274"/>
      <c r="D228" s="274"/>
      <c r="E228" s="360"/>
      <c r="F228" s="301"/>
      <c r="G228" s="274"/>
    </row>
    <row r="229" spans="1:7" ht="15.75" hidden="1" x14ac:dyDescent="0.25">
      <c r="A229" s="361"/>
      <c r="B229" s="274"/>
      <c r="C229" s="274"/>
      <c r="D229" s="274"/>
      <c r="E229" s="360"/>
      <c r="F229" s="301"/>
      <c r="G229" s="274"/>
    </row>
    <row r="230" spans="1:7" ht="15.75" hidden="1" x14ac:dyDescent="0.25">
      <c r="A230" s="298"/>
      <c r="B230" s="274"/>
      <c r="C230" s="274"/>
      <c r="D230" s="274"/>
      <c r="E230" s="360"/>
      <c r="F230" s="301"/>
      <c r="G230" s="274"/>
    </row>
    <row r="231" spans="1:7" ht="15.75" hidden="1" x14ac:dyDescent="0.25">
      <c r="A231" s="361"/>
      <c r="B231" s="290"/>
      <c r="C231" s="290"/>
      <c r="D231" s="290"/>
      <c r="E231" s="268"/>
      <c r="F231" s="269"/>
      <c r="G231" s="290"/>
    </row>
    <row r="232" spans="1:7" ht="63" x14ac:dyDescent="0.25">
      <c r="A232" s="361">
        <v>5</v>
      </c>
      <c r="B232" s="299" t="s">
        <v>829</v>
      </c>
      <c r="C232" s="290" t="s">
        <v>1</v>
      </c>
      <c r="D232" s="290">
        <v>42</v>
      </c>
      <c r="E232" s="270"/>
      <c r="F232" s="271"/>
      <c r="G232" s="290"/>
    </row>
    <row r="233" spans="1:7" ht="15.75" x14ac:dyDescent="0.25">
      <c r="A233" s="272"/>
      <c r="B233" s="235"/>
      <c r="C233" s="273"/>
      <c r="D233" s="261"/>
      <c r="E233" s="249"/>
      <c r="F233" s="253"/>
      <c r="G233" s="274"/>
    </row>
    <row r="234" spans="1:7" ht="78.75" x14ac:dyDescent="0.25">
      <c r="A234" s="298">
        <v>6</v>
      </c>
      <c r="B234" s="300" t="s">
        <v>830</v>
      </c>
      <c r="C234" s="274" t="s">
        <v>1</v>
      </c>
      <c r="D234" s="274">
        <v>23</v>
      </c>
      <c r="E234" s="360"/>
      <c r="F234" s="320"/>
      <c r="G234" s="274"/>
    </row>
    <row r="235" spans="1:7" ht="15.75" x14ac:dyDescent="0.25">
      <c r="A235" s="298"/>
      <c r="B235" s="274"/>
      <c r="C235" s="274"/>
      <c r="D235" s="274"/>
      <c r="E235" s="360"/>
      <c r="F235" s="320"/>
      <c r="G235" s="274"/>
    </row>
    <row r="236" spans="1:7" ht="47.25" x14ac:dyDescent="0.25">
      <c r="A236" s="298">
        <v>7</v>
      </c>
      <c r="B236" s="300" t="s">
        <v>831</v>
      </c>
      <c r="C236" s="274" t="s">
        <v>1</v>
      </c>
      <c r="D236" s="274">
        <v>6</v>
      </c>
      <c r="E236" s="362"/>
      <c r="F236" s="363"/>
      <c r="G236" s="290"/>
    </row>
    <row r="237" spans="1:7" ht="16.5" thickBot="1" x14ac:dyDescent="0.3">
      <c r="A237" s="298"/>
      <c r="B237" s="300"/>
      <c r="C237" s="274"/>
      <c r="D237" s="274"/>
      <c r="E237" s="301"/>
      <c r="F237" s="301"/>
      <c r="G237" s="274"/>
    </row>
    <row r="238" spans="1:7" ht="16.5" thickBot="1" x14ac:dyDescent="0.3">
      <c r="A238" s="298"/>
      <c r="B238" s="302" t="s">
        <v>832</v>
      </c>
      <c r="C238" s="303"/>
      <c r="D238" s="303"/>
      <c r="E238" s="304" t="s">
        <v>739</v>
      </c>
      <c r="F238" s="320"/>
      <c r="G238" s="274"/>
    </row>
    <row r="239" spans="1:7" ht="15.75" x14ac:dyDescent="0.25">
      <c r="A239" s="298"/>
      <c r="B239" s="300"/>
      <c r="C239" s="274"/>
      <c r="D239" s="274"/>
      <c r="E239" s="301"/>
      <c r="F239" s="301"/>
      <c r="G239" s="274"/>
    </row>
    <row r="240" spans="1:7" ht="15.75" x14ac:dyDescent="0.25">
      <c r="A240" s="298"/>
      <c r="B240" s="274"/>
      <c r="C240" s="274"/>
      <c r="D240" s="274"/>
      <c r="E240" s="301"/>
      <c r="F240" s="301"/>
      <c r="G240" s="274"/>
    </row>
    <row r="241" spans="1:7" ht="18.75" x14ac:dyDescent="0.3">
      <c r="A241" s="296" t="s">
        <v>833</v>
      </c>
      <c r="B241" s="286"/>
      <c r="C241" s="287"/>
      <c r="D241" s="287"/>
      <c r="E241" s="274"/>
      <c r="F241" s="274"/>
      <c r="G241" s="274"/>
    </row>
    <row r="242" spans="1:7" ht="16.5" thickBot="1" x14ac:dyDescent="0.3">
      <c r="A242" s="274"/>
      <c r="B242" s="274"/>
      <c r="C242" s="274"/>
      <c r="D242" s="274"/>
      <c r="E242" s="274"/>
      <c r="F242" s="274"/>
      <c r="G242" s="274"/>
    </row>
    <row r="243" spans="1:7" ht="16.5" thickBot="1" x14ac:dyDescent="0.3">
      <c r="A243" s="224" t="s">
        <v>2</v>
      </c>
      <c r="B243" s="225" t="s">
        <v>733</v>
      </c>
      <c r="C243" s="226" t="s">
        <v>734</v>
      </c>
      <c r="D243" s="227" t="s">
        <v>735</v>
      </c>
      <c r="E243" s="228" t="s">
        <v>736</v>
      </c>
      <c r="F243" s="244" t="s">
        <v>737</v>
      </c>
      <c r="G243" s="274"/>
    </row>
    <row r="244" spans="1:7" ht="15.75" x14ac:dyDescent="0.25">
      <c r="A244" s="274"/>
      <c r="B244" s="274"/>
      <c r="C244" s="274"/>
      <c r="D244" s="274"/>
      <c r="E244" s="320"/>
      <c r="F244" s="352"/>
      <c r="G244" s="274"/>
    </row>
    <row r="245" spans="1:7" ht="31.5" x14ac:dyDescent="0.25">
      <c r="A245" s="330">
        <v>1</v>
      </c>
      <c r="B245" s="300" t="s">
        <v>834</v>
      </c>
      <c r="C245" s="274" t="s">
        <v>1</v>
      </c>
      <c r="D245" s="274">
        <v>9</v>
      </c>
      <c r="E245" s="364"/>
      <c r="F245" s="354"/>
      <c r="G245" s="274"/>
    </row>
    <row r="246" spans="1:7" ht="45" x14ac:dyDescent="0.25">
      <c r="A246" s="330">
        <v>2</v>
      </c>
      <c r="B246" s="300" t="s">
        <v>890</v>
      </c>
      <c r="C246" s="274" t="s">
        <v>1</v>
      </c>
      <c r="D246" s="274">
        <v>9</v>
      </c>
      <c r="E246" s="276"/>
      <c r="F246" s="276"/>
      <c r="G246" s="290"/>
    </row>
    <row r="247" spans="1:7" ht="30.75" x14ac:dyDescent="0.25">
      <c r="A247" s="330">
        <v>3</v>
      </c>
      <c r="B247" s="300" t="s">
        <v>891</v>
      </c>
      <c r="C247" s="274" t="s">
        <v>1</v>
      </c>
      <c r="D247" s="274">
        <v>6</v>
      </c>
      <c r="E247" s="364"/>
      <c r="F247" s="354"/>
      <c r="G247" s="274"/>
    </row>
    <row r="248" spans="1:7" ht="31.5" x14ac:dyDescent="0.25">
      <c r="A248" s="330">
        <v>4</v>
      </c>
      <c r="B248" s="300" t="s">
        <v>835</v>
      </c>
      <c r="C248" s="274" t="s">
        <v>1</v>
      </c>
      <c r="D248" s="274">
        <v>15</v>
      </c>
      <c r="E248" s="277"/>
      <c r="F248" s="277"/>
      <c r="G248" s="274"/>
    </row>
    <row r="249" spans="1:7" ht="15.75" x14ac:dyDescent="0.25">
      <c r="A249" s="330">
        <v>5</v>
      </c>
      <c r="B249" s="300" t="s">
        <v>836</v>
      </c>
      <c r="C249" s="274" t="s">
        <v>1</v>
      </c>
      <c r="D249" s="274">
        <v>1</v>
      </c>
      <c r="E249" s="364"/>
      <c r="F249" s="354"/>
      <c r="G249" s="274"/>
    </row>
    <row r="250" spans="1:7" ht="15.75" x14ac:dyDescent="0.25">
      <c r="A250" s="330">
        <v>6</v>
      </c>
      <c r="B250" s="300" t="s">
        <v>892</v>
      </c>
      <c r="C250" s="274" t="s">
        <v>411</v>
      </c>
      <c r="D250" s="274">
        <v>10</v>
      </c>
      <c r="E250" s="276"/>
      <c r="F250" s="354"/>
      <c r="G250" s="274"/>
    </row>
    <row r="251" spans="1:7" ht="31.5" hidden="1" x14ac:dyDescent="0.25">
      <c r="A251" s="330">
        <v>7</v>
      </c>
      <c r="B251" s="300" t="s">
        <v>837</v>
      </c>
      <c r="C251" s="274" t="s">
        <v>411</v>
      </c>
      <c r="D251" s="274">
        <v>24</v>
      </c>
      <c r="E251" s="364"/>
      <c r="F251" s="354"/>
      <c r="G251" s="274"/>
    </row>
    <row r="252" spans="1:7" ht="15.75" hidden="1" x14ac:dyDescent="0.25">
      <c r="A252" s="330"/>
      <c r="B252" s="274"/>
      <c r="C252" s="274"/>
      <c r="D252" s="274"/>
      <c r="E252" s="364"/>
      <c r="F252" s="354"/>
      <c r="G252" s="274"/>
    </row>
    <row r="253" spans="1:7" ht="47.25" hidden="1" x14ac:dyDescent="0.25">
      <c r="A253" s="330">
        <v>7</v>
      </c>
      <c r="B253" s="300" t="s">
        <v>838</v>
      </c>
      <c r="C253" s="274" t="s">
        <v>1</v>
      </c>
      <c r="D253" s="274">
        <v>8</v>
      </c>
      <c r="E253" s="364"/>
      <c r="F253" s="354"/>
      <c r="G253" s="274"/>
    </row>
    <row r="254" spans="1:7" ht="31.5" x14ac:dyDescent="0.25">
      <c r="A254" s="330">
        <v>7</v>
      </c>
      <c r="B254" s="300" t="s">
        <v>837</v>
      </c>
      <c r="C254" s="274" t="s">
        <v>411</v>
      </c>
      <c r="D254" s="274">
        <v>10</v>
      </c>
      <c r="E254" s="364"/>
      <c r="F254" s="354"/>
      <c r="G254" s="274"/>
    </row>
    <row r="255" spans="1:7" ht="15.75" x14ac:dyDescent="0.25">
      <c r="A255" s="330"/>
      <c r="B255" s="300"/>
      <c r="C255" s="274"/>
      <c r="D255" s="274"/>
      <c r="E255" s="274"/>
      <c r="F255" s="274"/>
      <c r="G255" s="274"/>
    </row>
    <row r="256" spans="1:7" ht="15.75" x14ac:dyDescent="0.25">
      <c r="A256" s="330"/>
      <c r="B256" s="300"/>
      <c r="C256" s="274"/>
      <c r="D256" s="274"/>
      <c r="E256" s="274"/>
      <c r="F256" s="274"/>
      <c r="G256" s="274"/>
    </row>
    <row r="257" spans="1:7" ht="16.5" thickBot="1" x14ac:dyDescent="0.3">
      <c r="A257" s="330"/>
      <c r="B257" s="300"/>
      <c r="C257" s="274"/>
      <c r="D257" s="274"/>
      <c r="E257" s="274"/>
      <c r="F257" s="274"/>
      <c r="G257" s="274"/>
    </row>
    <row r="258" spans="1:7" ht="17.25" thickTop="1" thickBot="1" x14ac:dyDescent="0.3">
      <c r="A258" s="365"/>
      <c r="B258" s="366" t="s">
        <v>839</v>
      </c>
      <c r="C258" s="365"/>
      <c r="D258" s="365"/>
      <c r="E258" s="367" t="s">
        <v>739</v>
      </c>
      <c r="F258" s="368"/>
      <c r="G258" s="274"/>
    </row>
    <row r="259" spans="1:7" ht="16.5" thickTop="1" x14ac:dyDescent="0.25">
      <c r="A259" s="274"/>
      <c r="B259" s="274"/>
      <c r="C259" s="274"/>
      <c r="D259" s="274"/>
      <c r="E259" s="274"/>
      <c r="F259" s="274"/>
      <c r="G259" s="274"/>
    </row>
    <row r="260" spans="1:7" ht="18.75" x14ac:dyDescent="0.3">
      <c r="A260" s="296" t="s">
        <v>840</v>
      </c>
      <c r="B260" s="286"/>
      <c r="C260" s="287"/>
      <c r="D260" s="287"/>
      <c r="E260" s="248"/>
      <c r="F260" s="248"/>
      <c r="G260" s="274"/>
    </row>
    <row r="261" spans="1:7" ht="18.75" hidden="1" x14ac:dyDescent="0.3">
      <c r="A261" s="296" t="s">
        <v>840</v>
      </c>
      <c r="B261" s="286"/>
      <c r="C261" s="287"/>
      <c r="D261" s="287"/>
      <c r="E261" s="274"/>
      <c r="F261" s="274"/>
      <c r="G261" s="274"/>
    </row>
    <row r="262" spans="1:7" ht="19.5" thickBot="1" x14ac:dyDescent="0.35">
      <c r="A262" s="306"/>
      <c r="B262" s="289"/>
      <c r="C262" s="290"/>
      <c r="D262" s="290"/>
      <c r="E262" s="274"/>
      <c r="F262" s="274"/>
      <c r="G262" s="274"/>
    </row>
    <row r="263" spans="1:7" ht="17.25" thickTop="1" thickBot="1" x14ac:dyDescent="0.3">
      <c r="A263" s="229" t="s">
        <v>2</v>
      </c>
      <c r="B263" s="230" t="s">
        <v>733</v>
      </c>
      <c r="C263" s="231" t="s">
        <v>734</v>
      </c>
      <c r="D263" s="232" t="s">
        <v>735</v>
      </c>
      <c r="E263" s="233" t="s">
        <v>736</v>
      </c>
      <c r="F263" s="233" t="s">
        <v>737</v>
      </c>
      <c r="G263" s="274"/>
    </row>
    <row r="264" spans="1:7" ht="32.25" thickTop="1" x14ac:dyDescent="0.25">
      <c r="A264" s="330">
        <v>1</v>
      </c>
      <c r="B264" s="300" t="s">
        <v>841</v>
      </c>
      <c r="C264" s="274" t="s">
        <v>411</v>
      </c>
      <c r="D264" s="274">
        <v>40</v>
      </c>
      <c r="E264" s="275"/>
      <c r="F264" s="275"/>
      <c r="G264" s="274"/>
    </row>
    <row r="265" spans="1:7" ht="31.5" x14ac:dyDescent="0.25">
      <c r="A265" s="330">
        <v>2</v>
      </c>
      <c r="B265" s="300" t="s">
        <v>842</v>
      </c>
      <c r="C265" s="274" t="s">
        <v>411</v>
      </c>
      <c r="D265" s="274">
        <v>40</v>
      </c>
      <c r="E265" s="275"/>
      <c r="F265" s="275"/>
      <c r="G265" s="274"/>
    </row>
    <row r="266" spans="1:7" ht="31.5" x14ac:dyDescent="0.25">
      <c r="A266" s="330">
        <v>3</v>
      </c>
      <c r="B266" s="300" t="s">
        <v>843</v>
      </c>
      <c r="C266" s="274" t="s">
        <v>411</v>
      </c>
      <c r="D266" s="274">
        <v>10</v>
      </c>
      <c r="E266" s="270"/>
      <c r="F266" s="276"/>
      <c r="G266" s="290"/>
    </row>
    <row r="267" spans="1:7" ht="15.75" x14ac:dyDescent="0.25">
      <c r="A267" s="330">
        <v>4</v>
      </c>
      <c r="B267" s="274" t="s">
        <v>893</v>
      </c>
      <c r="C267" s="258" t="s">
        <v>411</v>
      </c>
      <c r="D267" s="290">
        <v>20</v>
      </c>
      <c r="E267" s="323"/>
      <c r="F267" s="323"/>
      <c r="G267" s="274"/>
    </row>
    <row r="268" spans="1:7" ht="15.75" x14ac:dyDescent="0.25">
      <c r="A268" s="330">
        <v>5</v>
      </c>
      <c r="B268" s="274" t="s">
        <v>894</v>
      </c>
      <c r="C268" s="301" t="s">
        <v>411</v>
      </c>
      <c r="D268" s="290">
        <v>110</v>
      </c>
      <c r="E268" s="323"/>
      <c r="F268" s="323"/>
      <c r="G268" s="353"/>
    </row>
    <row r="269" spans="1:7" ht="15.75" x14ac:dyDescent="0.25">
      <c r="A269" s="330">
        <v>6</v>
      </c>
      <c r="B269" s="274" t="s">
        <v>895</v>
      </c>
      <c r="C269" s="278" t="s">
        <v>411</v>
      </c>
      <c r="D269" s="290">
        <v>50</v>
      </c>
      <c r="E269" s="323"/>
      <c r="F269" s="323"/>
      <c r="G269" s="274"/>
    </row>
    <row r="270" spans="1:7" ht="15.75" x14ac:dyDescent="0.25">
      <c r="A270" s="330">
        <v>7</v>
      </c>
      <c r="B270" s="274" t="s">
        <v>896</v>
      </c>
      <c r="C270" s="290" t="s">
        <v>411</v>
      </c>
      <c r="D270" s="290">
        <v>50</v>
      </c>
      <c r="E270" s="369"/>
      <c r="F270" s="362"/>
      <c r="G270" s="290"/>
    </row>
    <row r="271" spans="1:7" ht="31.5" x14ac:dyDescent="0.25">
      <c r="A271" s="330">
        <v>8</v>
      </c>
      <c r="B271" s="300" t="s">
        <v>844</v>
      </c>
      <c r="C271" s="274" t="s">
        <v>411</v>
      </c>
      <c r="D271" s="274">
        <v>160</v>
      </c>
      <c r="E271" s="323"/>
      <c r="F271" s="323"/>
      <c r="G271" s="290"/>
    </row>
    <row r="272" spans="1:7" ht="15.75" x14ac:dyDescent="0.25">
      <c r="A272" s="330">
        <v>9</v>
      </c>
      <c r="B272" s="300" t="s">
        <v>845</v>
      </c>
      <c r="C272" s="274" t="s">
        <v>846</v>
      </c>
      <c r="D272" s="274">
        <v>1</v>
      </c>
      <c r="E272" s="369"/>
      <c r="F272" s="370"/>
      <c r="G272" s="290"/>
    </row>
    <row r="273" spans="1:7" ht="16.5" thickBot="1" x14ac:dyDescent="0.3">
      <c r="A273" s="353"/>
      <c r="B273" s="300"/>
      <c r="C273" s="274"/>
      <c r="D273" s="274"/>
      <c r="E273" s="290"/>
      <c r="F273" s="290"/>
      <c r="G273" s="323"/>
    </row>
    <row r="274" spans="1:7" ht="17.25" thickTop="1" thickBot="1" x14ac:dyDescent="0.3">
      <c r="A274" s="371"/>
      <c r="B274" s="366" t="s">
        <v>847</v>
      </c>
      <c r="C274" s="365"/>
      <c r="D274" s="365"/>
      <c r="E274" s="367" t="s">
        <v>739</v>
      </c>
      <c r="F274" s="368"/>
      <c r="G274" s="274"/>
    </row>
    <row r="275" spans="1:7" ht="21.75" thickTop="1" x14ac:dyDescent="0.35">
      <c r="A275" s="372"/>
      <c r="B275" s="292"/>
      <c r="C275" s="290"/>
      <c r="D275" s="290"/>
      <c r="E275" s="290"/>
      <c r="F275" s="290"/>
      <c r="G275" s="290"/>
    </row>
    <row r="276" spans="1:7" ht="18.75" x14ac:dyDescent="0.3">
      <c r="A276" s="296" t="s">
        <v>848</v>
      </c>
      <c r="B276" s="286"/>
      <c r="C276" s="287"/>
      <c r="D276" s="287"/>
      <c r="E276" s="248"/>
      <c r="F276" s="248"/>
      <c r="G276" s="290"/>
    </row>
    <row r="277" spans="1:7" ht="16.5" thickBot="1" x14ac:dyDescent="0.3">
      <c r="A277" s="274"/>
      <c r="B277" s="274"/>
      <c r="C277" s="274"/>
      <c r="D277" s="274"/>
      <c r="E277" s="274"/>
      <c r="F277" s="274"/>
      <c r="G277" s="290"/>
    </row>
    <row r="278" spans="1:7" ht="17.25" thickTop="1" thickBot="1" x14ac:dyDescent="0.3">
      <c r="A278" s="229" t="s">
        <v>2</v>
      </c>
      <c r="B278" s="230" t="s">
        <v>733</v>
      </c>
      <c r="C278" s="231" t="s">
        <v>734</v>
      </c>
      <c r="D278" s="232" t="s">
        <v>735</v>
      </c>
      <c r="E278" s="233" t="s">
        <v>736</v>
      </c>
      <c r="F278" s="233" t="s">
        <v>737</v>
      </c>
      <c r="G278" s="290"/>
    </row>
    <row r="279" spans="1:7" ht="48" thickTop="1" x14ac:dyDescent="0.25">
      <c r="A279" s="330">
        <v>1</v>
      </c>
      <c r="B279" s="300" t="s">
        <v>849</v>
      </c>
      <c r="C279" s="274" t="s">
        <v>846</v>
      </c>
      <c r="D279" s="274">
        <v>1</v>
      </c>
      <c r="E279" s="275"/>
      <c r="F279" s="275"/>
      <c r="G279" s="290"/>
    </row>
    <row r="280" spans="1:7" ht="47.25" x14ac:dyDescent="0.25">
      <c r="A280" s="330">
        <v>2</v>
      </c>
      <c r="B280" s="300" t="s">
        <v>850</v>
      </c>
      <c r="C280" s="274" t="s">
        <v>846</v>
      </c>
      <c r="D280" s="274">
        <v>1</v>
      </c>
      <c r="E280" s="275"/>
      <c r="F280" s="275"/>
      <c r="G280" s="290"/>
    </row>
    <row r="281" spans="1:7" ht="48" thickBot="1" x14ac:dyDescent="0.3">
      <c r="A281" s="330">
        <v>3</v>
      </c>
      <c r="B281" s="300" t="s">
        <v>851</v>
      </c>
      <c r="C281" s="274" t="s">
        <v>846</v>
      </c>
      <c r="D281" s="274">
        <v>1</v>
      </c>
      <c r="E281" s="275"/>
      <c r="F281" s="275"/>
      <c r="G281" s="290"/>
    </row>
    <row r="282" spans="1:7" ht="17.25" thickTop="1" thickBot="1" x14ac:dyDescent="0.3">
      <c r="A282" s="371"/>
      <c r="B282" s="366" t="s">
        <v>852</v>
      </c>
      <c r="C282" s="365"/>
      <c r="D282" s="365"/>
      <c r="E282" s="367" t="s">
        <v>739</v>
      </c>
      <c r="F282" s="368"/>
      <c r="G282" s="274"/>
    </row>
    <row r="283" spans="1:7" ht="17.25" thickTop="1" thickBot="1" x14ac:dyDescent="0.3">
      <c r="A283" s="274"/>
      <c r="B283" s="300"/>
      <c r="C283" s="274"/>
      <c r="D283" s="274"/>
      <c r="E283" s="274"/>
      <c r="F283" s="274"/>
      <c r="G283" s="274"/>
    </row>
    <row r="284" spans="1:7" ht="20.25" thickTop="1" thickBot="1" x14ac:dyDescent="0.35">
      <c r="A284" s="373"/>
      <c r="B284" s="374" t="s">
        <v>853</v>
      </c>
      <c r="C284" s="375" t="s">
        <v>854</v>
      </c>
      <c r="D284" s="376"/>
      <c r="E284" s="375"/>
      <c r="F284" s="377"/>
      <c r="G284" s="274"/>
    </row>
    <row r="285" spans="1:7" ht="16.5" thickTop="1" x14ac:dyDescent="0.25">
      <c r="A285" s="274"/>
      <c r="B285" s="300"/>
      <c r="C285" s="274"/>
      <c r="D285" s="274"/>
      <c r="E285" s="274"/>
      <c r="F285" s="274"/>
      <c r="G285" s="274"/>
    </row>
    <row r="286" spans="1:7" ht="15.75" x14ac:dyDescent="0.25">
      <c r="A286" s="378"/>
      <c r="B286" s="279"/>
      <c r="C286" s="379"/>
      <c r="D286" s="301"/>
      <c r="E286" s="380"/>
      <c r="F286" s="380"/>
      <c r="G286" s="274"/>
    </row>
    <row r="287" spans="1:7" ht="21" x14ac:dyDescent="0.35">
      <c r="A287" s="381"/>
      <c r="B287" s="382" t="s">
        <v>855</v>
      </c>
      <c r="C287" s="287"/>
      <c r="D287" s="287"/>
      <c r="E287" s="274"/>
      <c r="F287" s="274"/>
      <c r="G287" s="274"/>
    </row>
    <row r="288" spans="1:7" ht="15.75" x14ac:dyDescent="0.25">
      <c r="A288" s="274"/>
      <c r="B288" s="274"/>
      <c r="C288" s="274"/>
      <c r="D288" s="274"/>
      <c r="E288" s="274"/>
      <c r="F288" s="274"/>
      <c r="G288" s="274"/>
    </row>
    <row r="289" spans="1:7" ht="18.75" x14ac:dyDescent="0.3">
      <c r="A289" s="296" t="s">
        <v>856</v>
      </c>
      <c r="B289" s="286"/>
      <c r="C289" s="287"/>
      <c r="D289" s="287"/>
      <c r="E289" s="274"/>
      <c r="F289" s="274"/>
      <c r="G289" s="274"/>
    </row>
    <row r="290" spans="1:7" ht="19.5" thickBot="1" x14ac:dyDescent="0.35">
      <c r="A290" s="306"/>
      <c r="B290" s="289"/>
      <c r="C290" s="274"/>
      <c r="D290" s="274"/>
      <c r="E290" s="274"/>
      <c r="F290" s="274"/>
      <c r="G290" s="274"/>
    </row>
    <row r="291" spans="1:7" ht="17.25" thickTop="1" thickBot="1" x14ac:dyDescent="0.3">
      <c r="A291" s="229" t="s">
        <v>2</v>
      </c>
      <c r="B291" s="230" t="s">
        <v>733</v>
      </c>
      <c r="C291" s="231" t="s">
        <v>734</v>
      </c>
      <c r="D291" s="232" t="s">
        <v>735</v>
      </c>
      <c r="E291" s="233" t="s">
        <v>736</v>
      </c>
      <c r="F291" s="233" t="s">
        <v>737</v>
      </c>
      <c r="G291" s="274"/>
    </row>
    <row r="292" spans="1:7" ht="79.5" thickTop="1" x14ac:dyDescent="0.25">
      <c r="A292" s="383">
        <v>1</v>
      </c>
      <c r="B292" s="384" t="s">
        <v>857</v>
      </c>
      <c r="C292" s="291" t="s">
        <v>1</v>
      </c>
      <c r="D292" s="385">
        <v>1</v>
      </c>
      <c r="E292" s="351"/>
      <c r="F292" s="351"/>
      <c r="G292" s="274"/>
    </row>
    <row r="293" spans="1:7" ht="15.75" x14ac:dyDescent="0.25">
      <c r="A293" s="383"/>
      <c r="B293" s="279"/>
      <c r="C293" s="386"/>
      <c r="D293" s="319"/>
      <c r="E293" s="380"/>
      <c r="F293" s="380"/>
      <c r="G293" s="274"/>
    </row>
    <row r="294" spans="1:7" ht="173.25" x14ac:dyDescent="0.25">
      <c r="A294" s="383">
        <v>2</v>
      </c>
      <c r="B294" s="279" t="s">
        <v>897</v>
      </c>
      <c r="C294" s="387"/>
      <c r="D294" s="301"/>
      <c r="E294" s="388"/>
      <c r="F294" s="388"/>
      <c r="G294" s="290"/>
    </row>
    <row r="295" spans="1:7" ht="15.75" x14ac:dyDescent="0.25">
      <c r="A295" s="350"/>
      <c r="B295" s="279" t="s">
        <v>858</v>
      </c>
      <c r="C295" s="387"/>
      <c r="D295" s="389"/>
      <c r="E295" s="363"/>
      <c r="F295" s="390"/>
      <c r="G295" s="290"/>
    </row>
    <row r="296" spans="1:7" ht="15.75" hidden="1" x14ac:dyDescent="0.25">
      <c r="A296" s="350"/>
      <c r="B296" s="279" t="s">
        <v>859</v>
      </c>
      <c r="C296" s="387"/>
      <c r="D296" s="389"/>
      <c r="E296" s="388"/>
      <c r="F296" s="388"/>
      <c r="G296" s="290"/>
    </row>
    <row r="297" spans="1:7" ht="31.5" x14ac:dyDescent="0.25">
      <c r="A297" s="350"/>
      <c r="B297" s="279" t="s">
        <v>860</v>
      </c>
      <c r="C297" s="387"/>
      <c r="D297" s="389"/>
      <c r="E297" s="388"/>
      <c r="F297" s="388"/>
      <c r="G297" s="290"/>
    </row>
    <row r="298" spans="1:7" ht="31.5" x14ac:dyDescent="0.25">
      <c r="A298" s="350"/>
      <c r="B298" s="279" t="s">
        <v>861</v>
      </c>
      <c r="C298" s="387"/>
      <c r="D298" s="389"/>
      <c r="E298" s="388"/>
      <c r="F298" s="388"/>
      <c r="G298" s="290"/>
    </row>
    <row r="299" spans="1:7" ht="15.75" hidden="1" x14ac:dyDescent="0.25">
      <c r="A299" s="350"/>
      <c r="B299" s="279" t="s">
        <v>862</v>
      </c>
      <c r="C299" s="387"/>
      <c r="D299" s="389"/>
      <c r="E299" s="388"/>
      <c r="F299" s="388"/>
      <c r="G299" s="290"/>
    </row>
    <row r="300" spans="1:7" ht="15.75" hidden="1" x14ac:dyDescent="0.25">
      <c r="A300" s="350"/>
      <c r="B300" s="279" t="s">
        <v>863</v>
      </c>
      <c r="C300" s="387"/>
      <c r="D300" s="389"/>
      <c r="E300" s="388"/>
      <c r="F300" s="388"/>
      <c r="G300" s="290"/>
    </row>
    <row r="301" spans="1:7" ht="15.75" hidden="1" x14ac:dyDescent="0.25">
      <c r="A301" s="350"/>
      <c r="B301" s="279"/>
      <c r="C301" s="379" t="s">
        <v>239</v>
      </c>
      <c r="D301" s="389">
        <v>1</v>
      </c>
      <c r="E301" s="388"/>
      <c r="F301" s="388"/>
      <c r="G301" s="290"/>
    </row>
    <row r="302" spans="1:7" ht="15.75" hidden="1" x14ac:dyDescent="0.25">
      <c r="A302" s="350"/>
      <c r="B302" s="279" t="s">
        <v>858</v>
      </c>
      <c r="C302" s="387"/>
      <c r="D302" s="389"/>
      <c r="E302" s="388"/>
      <c r="F302" s="388"/>
      <c r="G302" s="290"/>
    </row>
    <row r="303" spans="1:7" ht="15" customHeight="1" x14ac:dyDescent="0.25">
      <c r="A303" s="350"/>
      <c r="B303" s="279" t="s">
        <v>859</v>
      </c>
      <c r="C303" s="387"/>
      <c r="D303" s="389"/>
      <c r="E303" s="391"/>
      <c r="F303" s="391"/>
      <c r="G303" s="290"/>
    </row>
    <row r="304" spans="1:7" ht="31.5" hidden="1" x14ac:dyDescent="0.25">
      <c r="A304" s="350"/>
      <c r="B304" s="279" t="s">
        <v>860</v>
      </c>
      <c r="C304" s="387"/>
      <c r="D304" s="389"/>
      <c r="E304" s="290"/>
      <c r="F304" s="290"/>
      <c r="G304" s="290"/>
    </row>
    <row r="305" spans="1:7" ht="31.5" x14ac:dyDescent="0.25">
      <c r="A305" s="350"/>
      <c r="B305" s="279" t="s">
        <v>861</v>
      </c>
      <c r="C305" s="387"/>
      <c r="D305" s="389"/>
      <c r="E305" s="290"/>
      <c r="F305" s="290"/>
      <c r="G305" s="290"/>
    </row>
    <row r="306" spans="1:7" ht="15.75" customHeight="1" x14ac:dyDescent="0.25">
      <c r="A306" s="350"/>
      <c r="B306" s="279" t="s">
        <v>862</v>
      </c>
      <c r="C306" s="387"/>
      <c r="D306" s="389"/>
      <c r="E306" s="280"/>
      <c r="F306" s="280"/>
      <c r="G306" s="290"/>
    </row>
    <row r="307" spans="1:7" ht="15.75" hidden="1" x14ac:dyDescent="0.25">
      <c r="A307" s="350"/>
      <c r="B307" s="279" t="s">
        <v>863</v>
      </c>
      <c r="C307" s="387"/>
      <c r="D307" s="389"/>
      <c r="E307" s="280"/>
      <c r="F307" s="280"/>
      <c r="G307" s="290"/>
    </row>
    <row r="308" spans="1:7" ht="15.75" x14ac:dyDescent="0.25">
      <c r="A308" s="350"/>
      <c r="B308" s="279"/>
      <c r="C308" s="379" t="s">
        <v>239</v>
      </c>
      <c r="D308" s="389">
        <v>1</v>
      </c>
      <c r="E308" s="280"/>
      <c r="F308" s="280"/>
      <c r="G308" s="290"/>
    </row>
    <row r="309" spans="1:7" ht="3" hidden="1" customHeight="1" x14ac:dyDescent="0.25">
      <c r="A309" s="350"/>
      <c r="B309" s="279" t="s">
        <v>858</v>
      </c>
      <c r="C309" s="387"/>
      <c r="D309" s="389"/>
      <c r="E309" s="290"/>
      <c r="F309" s="290"/>
      <c r="G309" s="290"/>
    </row>
    <row r="310" spans="1:7" ht="3" hidden="1" customHeight="1" x14ac:dyDescent="0.25">
      <c r="A310" s="350"/>
      <c r="B310" s="279" t="s">
        <v>859</v>
      </c>
      <c r="C310" s="387"/>
      <c r="D310" s="389"/>
      <c r="E310" s="290"/>
      <c r="F310" s="290"/>
      <c r="G310" s="290"/>
    </row>
    <row r="311" spans="1:7" ht="3" hidden="1" customHeight="1" x14ac:dyDescent="0.25">
      <c r="A311" s="350"/>
      <c r="B311" s="279" t="s">
        <v>860</v>
      </c>
      <c r="C311" s="387"/>
      <c r="D311" s="389"/>
      <c r="E311" s="290"/>
      <c r="F311" s="290"/>
      <c r="G311" s="290"/>
    </row>
    <row r="312" spans="1:7" ht="3" hidden="1" customHeight="1" x14ac:dyDescent="0.25">
      <c r="A312" s="350"/>
      <c r="B312" s="279" t="s">
        <v>861</v>
      </c>
      <c r="C312" s="387"/>
      <c r="D312" s="389"/>
      <c r="E312" s="290"/>
      <c r="F312" s="290"/>
      <c r="G312" s="290"/>
    </row>
    <row r="313" spans="1:7" ht="3" hidden="1" customHeight="1" x14ac:dyDescent="0.25">
      <c r="A313" s="350"/>
      <c r="B313" s="279" t="s">
        <v>862</v>
      </c>
      <c r="C313" s="387"/>
      <c r="D313" s="389"/>
      <c r="E313" s="290"/>
      <c r="F313" s="290"/>
      <c r="G313" s="290"/>
    </row>
    <row r="314" spans="1:7" ht="3" hidden="1" customHeight="1" x14ac:dyDescent="0.25">
      <c r="A314" s="350"/>
      <c r="B314" s="279" t="s">
        <v>863</v>
      </c>
      <c r="C314" s="387"/>
      <c r="D314" s="389"/>
      <c r="E314" s="290"/>
      <c r="F314" s="290"/>
      <c r="G314" s="290"/>
    </row>
    <row r="315" spans="1:7" ht="3" hidden="1" customHeight="1" x14ac:dyDescent="0.25">
      <c r="A315" s="350"/>
      <c r="B315" s="279"/>
      <c r="C315" s="379" t="s">
        <v>239</v>
      </c>
      <c r="D315" s="389">
        <v>1</v>
      </c>
      <c r="E315" s="290"/>
      <c r="F315" s="290"/>
      <c r="G315" s="290"/>
    </row>
    <row r="316" spans="1:7" ht="3" hidden="1" customHeight="1" x14ac:dyDescent="0.25">
      <c r="A316" s="350"/>
      <c r="B316" s="279" t="s">
        <v>858</v>
      </c>
      <c r="C316" s="387"/>
      <c r="D316" s="389"/>
      <c r="E316" s="392"/>
      <c r="F316" s="392"/>
      <c r="G316" s="290"/>
    </row>
    <row r="317" spans="1:7" ht="3" hidden="1" customHeight="1" x14ac:dyDescent="0.25">
      <c r="A317" s="350"/>
      <c r="B317" s="279" t="s">
        <v>859</v>
      </c>
      <c r="C317" s="387"/>
      <c r="D317" s="389"/>
      <c r="E317" s="290"/>
      <c r="F317" s="290"/>
      <c r="G317" s="290"/>
    </row>
    <row r="318" spans="1:7" ht="3" hidden="1" customHeight="1" x14ac:dyDescent="0.25">
      <c r="A318" s="350"/>
      <c r="B318" s="279" t="s">
        <v>860</v>
      </c>
      <c r="C318" s="387"/>
      <c r="D318" s="389"/>
      <c r="E318" s="290"/>
      <c r="F318" s="290"/>
      <c r="G318" s="290"/>
    </row>
    <row r="319" spans="1:7" ht="3" hidden="1" customHeight="1" x14ac:dyDescent="0.25">
      <c r="A319" s="350"/>
      <c r="B319" s="279" t="s">
        <v>861</v>
      </c>
      <c r="C319" s="387"/>
      <c r="D319" s="389"/>
      <c r="E319" s="290"/>
      <c r="F319" s="290"/>
      <c r="G319" s="290"/>
    </row>
    <row r="320" spans="1:7" ht="3" hidden="1" customHeight="1" x14ac:dyDescent="0.25">
      <c r="A320" s="350"/>
      <c r="B320" s="279" t="s">
        <v>862</v>
      </c>
      <c r="C320" s="387"/>
      <c r="D320" s="389"/>
      <c r="E320" s="290"/>
      <c r="F320" s="290"/>
      <c r="G320" s="290"/>
    </row>
    <row r="321" spans="1:7" ht="3" hidden="1" customHeight="1" x14ac:dyDescent="0.25">
      <c r="A321" s="350"/>
      <c r="B321" s="279" t="s">
        <v>863</v>
      </c>
      <c r="C321" s="387"/>
      <c r="D321" s="389"/>
      <c r="E321" s="290"/>
      <c r="F321" s="290"/>
      <c r="G321" s="290"/>
    </row>
    <row r="322" spans="1:7" ht="3" hidden="1" customHeight="1" x14ac:dyDescent="0.25">
      <c r="A322" s="350"/>
      <c r="B322" s="279"/>
      <c r="C322" s="379" t="s">
        <v>239</v>
      </c>
      <c r="D322" s="389">
        <v>1</v>
      </c>
      <c r="E322" s="290"/>
      <c r="F322" s="290"/>
      <c r="G322" s="290"/>
    </row>
    <row r="323" spans="1:7" ht="3" hidden="1" customHeight="1" x14ac:dyDescent="0.25">
      <c r="A323" s="350"/>
      <c r="B323" s="279" t="s">
        <v>858</v>
      </c>
      <c r="C323" s="387"/>
      <c r="D323" s="389"/>
      <c r="E323" s="290"/>
      <c r="F323" s="290"/>
      <c r="G323" s="290"/>
    </row>
    <row r="324" spans="1:7" ht="3" hidden="1" customHeight="1" x14ac:dyDescent="0.25">
      <c r="A324" s="350"/>
      <c r="B324" s="279" t="s">
        <v>859</v>
      </c>
      <c r="C324" s="387"/>
      <c r="D324" s="389"/>
      <c r="E324" s="290"/>
      <c r="F324" s="290"/>
      <c r="G324" s="290"/>
    </row>
    <row r="325" spans="1:7" ht="3" hidden="1" customHeight="1" x14ac:dyDescent="0.25">
      <c r="A325" s="350"/>
      <c r="B325" s="279" t="s">
        <v>860</v>
      </c>
      <c r="C325" s="387"/>
      <c r="D325" s="389"/>
      <c r="E325" s="290"/>
      <c r="F325" s="290"/>
      <c r="G325" s="290"/>
    </row>
    <row r="326" spans="1:7" ht="3" hidden="1" customHeight="1" x14ac:dyDescent="0.25">
      <c r="A326" s="350"/>
      <c r="B326" s="279" t="s">
        <v>861</v>
      </c>
      <c r="C326" s="387"/>
      <c r="D326" s="389"/>
      <c r="E326" s="290"/>
      <c r="F326" s="290"/>
      <c r="G326" s="290"/>
    </row>
    <row r="327" spans="1:7" ht="3" hidden="1" customHeight="1" x14ac:dyDescent="0.25">
      <c r="A327" s="350"/>
      <c r="B327" s="279" t="s">
        <v>862</v>
      </c>
      <c r="C327" s="387"/>
      <c r="D327" s="389"/>
      <c r="E327" s="290"/>
      <c r="F327" s="290"/>
      <c r="G327" s="290"/>
    </row>
    <row r="328" spans="1:7" ht="3" hidden="1" customHeight="1" x14ac:dyDescent="0.25">
      <c r="A328" s="350"/>
      <c r="B328" s="279" t="s">
        <v>863</v>
      </c>
      <c r="C328" s="387"/>
      <c r="D328" s="389"/>
      <c r="E328" s="290"/>
      <c r="F328" s="290"/>
      <c r="G328" s="290"/>
    </row>
    <row r="329" spans="1:7" ht="3" hidden="1" customHeight="1" x14ac:dyDescent="0.25">
      <c r="A329" s="350"/>
      <c r="B329" s="279"/>
      <c r="C329" s="379" t="s">
        <v>239</v>
      </c>
      <c r="D329" s="389">
        <v>1</v>
      </c>
      <c r="E329" s="290"/>
      <c r="F329" s="290"/>
      <c r="G329" s="290"/>
    </row>
    <row r="330" spans="1:7" ht="3" hidden="1" customHeight="1" x14ac:dyDescent="0.25">
      <c r="A330" s="350"/>
      <c r="B330" s="279" t="s">
        <v>858</v>
      </c>
      <c r="C330" s="387"/>
      <c r="D330" s="389"/>
      <c r="E330" s="290"/>
      <c r="F330" s="290"/>
      <c r="G330" s="290"/>
    </row>
    <row r="331" spans="1:7" ht="3" hidden="1" customHeight="1" x14ac:dyDescent="0.25">
      <c r="A331" s="350"/>
      <c r="B331" s="279" t="s">
        <v>859</v>
      </c>
      <c r="C331" s="387"/>
      <c r="D331" s="389"/>
      <c r="E331" s="290"/>
      <c r="F331" s="290"/>
      <c r="G331" s="290"/>
    </row>
    <row r="332" spans="1:7" ht="3" hidden="1" customHeight="1" x14ac:dyDescent="0.25">
      <c r="A332" s="350"/>
      <c r="B332" s="279" t="s">
        <v>860</v>
      </c>
      <c r="C332" s="387"/>
      <c r="D332" s="389"/>
      <c r="E332" s="290"/>
      <c r="F332" s="290"/>
      <c r="G332" s="290"/>
    </row>
    <row r="333" spans="1:7" ht="3" hidden="1" customHeight="1" x14ac:dyDescent="0.25">
      <c r="A333" s="350"/>
      <c r="B333" s="279" t="s">
        <v>861</v>
      </c>
      <c r="C333" s="387"/>
      <c r="D333" s="389"/>
      <c r="E333" s="290"/>
      <c r="F333" s="290"/>
      <c r="G333" s="290"/>
    </row>
    <row r="334" spans="1:7" ht="3" hidden="1" customHeight="1" x14ac:dyDescent="0.25">
      <c r="A334" s="350"/>
      <c r="B334" s="279" t="s">
        <v>862</v>
      </c>
      <c r="C334" s="387"/>
      <c r="D334" s="389"/>
      <c r="E334" s="290"/>
      <c r="F334" s="290"/>
      <c r="G334" s="290"/>
    </row>
    <row r="335" spans="1:7" ht="3" hidden="1" customHeight="1" x14ac:dyDescent="0.25">
      <c r="A335" s="350"/>
      <c r="B335" s="279" t="s">
        <v>863</v>
      </c>
      <c r="C335" s="387"/>
      <c r="D335" s="389"/>
      <c r="E335" s="290"/>
      <c r="F335" s="290"/>
      <c r="G335" s="290"/>
    </row>
    <row r="336" spans="1:7" ht="3" hidden="1" customHeight="1" x14ac:dyDescent="0.25">
      <c r="A336" s="350"/>
      <c r="B336" s="279"/>
      <c r="C336" s="379" t="s">
        <v>239</v>
      </c>
      <c r="D336" s="389">
        <v>1</v>
      </c>
      <c r="E336" s="290"/>
      <c r="F336" s="290"/>
      <c r="G336" s="290"/>
    </row>
    <row r="337" spans="1:7" ht="3" hidden="1" customHeight="1" x14ac:dyDescent="0.25">
      <c r="A337" s="350"/>
      <c r="B337" s="279" t="s">
        <v>858</v>
      </c>
      <c r="C337" s="387"/>
      <c r="D337" s="389"/>
      <c r="E337" s="290"/>
      <c r="F337" s="290"/>
      <c r="G337" s="290"/>
    </row>
    <row r="338" spans="1:7" ht="3" hidden="1" customHeight="1" x14ac:dyDescent="0.25">
      <c r="A338" s="350"/>
      <c r="B338" s="279" t="s">
        <v>859</v>
      </c>
      <c r="C338" s="387"/>
      <c r="D338" s="389"/>
      <c r="E338" s="363"/>
      <c r="F338" s="390"/>
      <c r="G338" s="290"/>
    </row>
    <row r="339" spans="1:7" ht="3" hidden="1" customHeight="1" x14ac:dyDescent="0.25">
      <c r="A339" s="350"/>
      <c r="B339" s="279" t="s">
        <v>860</v>
      </c>
      <c r="C339" s="387"/>
      <c r="D339" s="389"/>
      <c r="E339" s="290"/>
      <c r="F339" s="290"/>
      <c r="G339" s="290"/>
    </row>
    <row r="340" spans="1:7" ht="3" hidden="1" customHeight="1" x14ac:dyDescent="0.25">
      <c r="A340" s="350"/>
      <c r="B340" s="279" t="s">
        <v>861</v>
      </c>
      <c r="C340" s="387"/>
      <c r="D340" s="389"/>
      <c r="E340" s="290"/>
      <c r="F340" s="290"/>
      <c r="G340" s="290"/>
    </row>
    <row r="341" spans="1:7" ht="3" hidden="1" customHeight="1" x14ac:dyDescent="0.25">
      <c r="A341" s="350"/>
      <c r="B341" s="279" t="s">
        <v>862</v>
      </c>
      <c r="C341" s="387"/>
      <c r="D341" s="389"/>
      <c r="E341" s="290"/>
      <c r="F341" s="290"/>
      <c r="G341" s="290"/>
    </row>
    <row r="342" spans="1:7" ht="3" hidden="1" customHeight="1" x14ac:dyDescent="0.25">
      <c r="A342" s="350"/>
      <c r="B342" s="279" t="s">
        <v>863</v>
      </c>
      <c r="C342" s="387"/>
      <c r="D342" s="389"/>
      <c r="E342" s="280"/>
      <c r="F342" s="280"/>
      <c r="G342" s="290"/>
    </row>
    <row r="343" spans="1:7" ht="3" hidden="1" customHeight="1" x14ac:dyDescent="0.25">
      <c r="A343" s="350"/>
      <c r="B343" s="279"/>
      <c r="C343" s="379" t="s">
        <v>239</v>
      </c>
      <c r="D343" s="389">
        <v>1</v>
      </c>
      <c r="E343" s="280"/>
      <c r="F343" s="280"/>
      <c r="G343" s="290"/>
    </row>
    <row r="344" spans="1:7" ht="3" hidden="1" customHeight="1" x14ac:dyDescent="0.25">
      <c r="A344" s="350"/>
      <c r="B344" s="279" t="s">
        <v>858</v>
      </c>
      <c r="C344" s="387"/>
      <c r="D344" s="389"/>
      <c r="E344" s="280"/>
      <c r="F344" s="280"/>
      <c r="G344" s="290"/>
    </row>
    <row r="345" spans="1:7" ht="3" hidden="1" customHeight="1" x14ac:dyDescent="0.25">
      <c r="A345" s="350"/>
      <c r="B345" s="279" t="s">
        <v>859</v>
      </c>
      <c r="C345" s="387"/>
      <c r="D345" s="389"/>
      <c r="E345" s="281"/>
      <c r="F345" s="290"/>
      <c r="G345" s="290"/>
    </row>
    <row r="346" spans="1:7" ht="3" hidden="1" customHeight="1" x14ac:dyDescent="0.25">
      <c r="A346" s="350"/>
      <c r="B346" s="279" t="s">
        <v>860</v>
      </c>
      <c r="C346" s="387"/>
      <c r="D346" s="389"/>
      <c r="E346" s="393"/>
      <c r="F346" s="394"/>
      <c r="G346" s="290"/>
    </row>
    <row r="347" spans="1:7" ht="3" hidden="1" customHeight="1" x14ac:dyDescent="0.25">
      <c r="A347" s="350"/>
      <c r="B347" s="279" t="s">
        <v>861</v>
      </c>
      <c r="C347" s="387"/>
      <c r="D347" s="389"/>
      <c r="E347" s="393"/>
      <c r="F347" s="394"/>
      <c r="G347" s="290"/>
    </row>
    <row r="348" spans="1:7" ht="3" hidden="1" customHeight="1" x14ac:dyDescent="0.25">
      <c r="A348" s="350"/>
      <c r="B348" s="279" t="s">
        <v>862</v>
      </c>
      <c r="C348" s="387"/>
      <c r="D348" s="389"/>
      <c r="E348" s="393"/>
      <c r="F348" s="394"/>
      <c r="G348" s="290"/>
    </row>
    <row r="349" spans="1:7" ht="3" hidden="1" customHeight="1" x14ac:dyDescent="0.25">
      <c r="A349" s="350"/>
      <c r="B349" s="279" t="s">
        <v>863</v>
      </c>
      <c r="C349" s="387"/>
      <c r="D349" s="389"/>
      <c r="E349" s="393"/>
      <c r="F349" s="394"/>
      <c r="G349" s="290"/>
    </row>
    <row r="350" spans="1:7" ht="3" hidden="1" customHeight="1" x14ac:dyDescent="0.25">
      <c r="A350" s="350"/>
      <c r="B350" s="279"/>
      <c r="C350" s="379" t="s">
        <v>239</v>
      </c>
      <c r="D350" s="389">
        <v>1</v>
      </c>
      <c r="E350" s="393"/>
      <c r="F350" s="394"/>
      <c r="G350" s="290"/>
    </row>
    <row r="351" spans="1:7" ht="3" hidden="1" customHeight="1" x14ac:dyDescent="0.25">
      <c r="A351" s="350"/>
      <c r="B351" s="279" t="s">
        <v>858</v>
      </c>
      <c r="C351" s="387"/>
      <c r="D351" s="389"/>
      <c r="E351" s="393"/>
      <c r="F351" s="394"/>
      <c r="G351" s="290"/>
    </row>
    <row r="352" spans="1:7" ht="3" hidden="1" customHeight="1" x14ac:dyDescent="0.25">
      <c r="A352" s="350"/>
      <c r="B352" s="279" t="s">
        <v>859</v>
      </c>
      <c r="C352" s="387"/>
      <c r="D352" s="389"/>
      <c r="E352" s="393"/>
      <c r="F352" s="394"/>
      <c r="G352" s="290"/>
    </row>
    <row r="353" spans="1:7" ht="3" hidden="1" customHeight="1" x14ac:dyDescent="0.25">
      <c r="A353" s="350"/>
      <c r="B353" s="279" t="s">
        <v>860</v>
      </c>
      <c r="C353" s="387"/>
      <c r="D353" s="389"/>
      <c r="E353" s="393"/>
      <c r="F353" s="394"/>
      <c r="G353" s="290"/>
    </row>
    <row r="354" spans="1:7" ht="3" hidden="1" customHeight="1" x14ac:dyDescent="0.25">
      <c r="A354" s="350"/>
      <c r="B354" s="279" t="s">
        <v>861</v>
      </c>
      <c r="C354" s="387"/>
      <c r="D354" s="389"/>
      <c r="E354" s="393"/>
      <c r="F354" s="394"/>
      <c r="G354" s="290"/>
    </row>
    <row r="355" spans="1:7" ht="3" hidden="1" customHeight="1" x14ac:dyDescent="0.25">
      <c r="A355" s="350"/>
      <c r="B355" s="279" t="s">
        <v>862</v>
      </c>
      <c r="C355" s="387"/>
      <c r="D355" s="389"/>
      <c r="E355" s="393"/>
      <c r="F355" s="394"/>
      <c r="G355" s="290"/>
    </row>
    <row r="356" spans="1:7" ht="3" hidden="1" customHeight="1" x14ac:dyDescent="0.25">
      <c r="A356" s="350"/>
      <c r="B356" s="279" t="s">
        <v>863</v>
      </c>
      <c r="C356" s="387"/>
      <c r="D356" s="389"/>
      <c r="E356" s="393"/>
      <c r="F356" s="394"/>
      <c r="G356" s="290"/>
    </row>
    <row r="357" spans="1:7" ht="3" hidden="1" customHeight="1" x14ac:dyDescent="0.25">
      <c r="A357" s="350"/>
      <c r="B357" s="279"/>
      <c r="C357" s="379" t="s">
        <v>239</v>
      </c>
      <c r="D357" s="389">
        <v>1</v>
      </c>
      <c r="E357" s="393"/>
      <c r="F357" s="394"/>
      <c r="G357" s="290"/>
    </row>
    <row r="358" spans="1:7" ht="3" hidden="1" customHeight="1" x14ac:dyDescent="0.25">
      <c r="A358" s="350"/>
      <c r="B358" s="279" t="s">
        <v>858</v>
      </c>
      <c r="C358" s="387"/>
      <c r="D358" s="389"/>
      <c r="E358" s="393"/>
      <c r="F358" s="394"/>
      <c r="G358" s="290"/>
    </row>
    <row r="359" spans="1:7" ht="3" hidden="1" customHeight="1" x14ac:dyDescent="0.25">
      <c r="A359" s="350"/>
      <c r="B359" s="279" t="s">
        <v>859</v>
      </c>
      <c r="C359" s="387"/>
      <c r="D359" s="389"/>
      <c r="E359" s="393"/>
      <c r="F359" s="394"/>
      <c r="G359" s="290"/>
    </row>
    <row r="360" spans="1:7" ht="3" hidden="1" customHeight="1" x14ac:dyDescent="0.25">
      <c r="A360" s="350"/>
      <c r="B360" s="279" t="s">
        <v>860</v>
      </c>
      <c r="C360" s="387"/>
      <c r="D360" s="389"/>
      <c r="E360" s="393"/>
      <c r="F360" s="394"/>
      <c r="G360" s="290"/>
    </row>
    <row r="361" spans="1:7" ht="3" hidden="1" customHeight="1" x14ac:dyDescent="0.25">
      <c r="A361" s="350"/>
      <c r="B361" s="279" t="s">
        <v>861</v>
      </c>
      <c r="C361" s="387"/>
      <c r="D361" s="389"/>
      <c r="E361" s="393"/>
      <c r="F361" s="394"/>
      <c r="G361" s="290"/>
    </row>
    <row r="362" spans="1:7" ht="3" hidden="1" customHeight="1" x14ac:dyDescent="0.25">
      <c r="A362" s="350"/>
      <c r="B362" s="279" t="s">
        <v>862</v>
      </c>
      <c r="C362" s="387"/>
      <c r="D362" s="389"/>
      <c r="E362" s="282"/>
      <c r="F362" s="290"/>
      <c r="G362" s="290"/>
    </row>
    <row r="363" spans="1:7" ht="3" hidden="1" customHeight="1" x14ac:dyDescent="0.25">
      <c r="A363" s="350"/>
      <c r="B363" s="279" t="s">
        <v>863</v>
      </c>
      <c r="C363" s="387"/>
      <c r="D363" s="389"/>
      <c r="E363" s="363"/>
      <c r="F363" s="390"/>
      <c r="G363" s="290"/>
    </row>
    <row r="364" spans="1:7" ht="3" hidden="1" customHeight="1" x14ac:dyDescent="0.25">
      <c r="A364" s="350"/>
      <c r="B364" s="279"/>
      <c r="C364" s="379" t="s">
        <v>239</v>
      </c>
      <c r="D364" s="389">
        <v>1</v>
      </c>
      <c r="E364" s="363"/>
      <c r="F364" s="390"/>
      <c r="G364" s="290"/>
    </row>
    <row r="365" spans="1:7" ht="3" hidden="1" customHeight="1" x14ac:dyDescent="0.25">
      <c r="A365" s="350"/>
      <c r="B365" s="279" t="s">
        <v>858</v>
      </c>
      <c r="C365" s="387"/>
      <c r="D365" s="389"/>
      <c r="E365" s="290"/>
      <c r="F365" s="290"/>
      <c r="G365" s="290"/>
    </row>
    <row r="366" spans="1:7" ht="3" hidden="1" customHeight="1" x14ac:dyDescent="0.25">
      <c r="A366" s="350"/>
      <c r="B366" s="279" t="s">
        <v>859</v>
      </c>
      <c r="C366" s="387"/>
      <c r="D366" s="389"/>
      <c r="E366" s="363"/>
      <c r="F366" s="390"/>
      <c r="G366" s="290"/>
    </row>
    <row r="367" spans="1:7" ht="3" hidden="1" customHeight="1" x14ac:dyDescent="0.25">
      <c r="A367" s="350"/>
      <c r="B367" s="279" t="s">
        <v>860</v>
      </c>
      <c r="C367" s="387"/>
      <c r="D367" s="389"/>
      <c r="E367" s="363"/>
      <c r="F367" s="390"/>
      <c r="G367" s="290"/>
    </row>
    <row r="368" spans="1:7" ht="3" hidden="1" customHeight="1" x14ac:dyDescent="0.25">
      <c r="A368" s="350"/>
      <c r="B368" s="279" t="s">
        <v>861</v>
      </c>
      <c r="C368" s="387"/>
      <c r="D368" s="389"/>
      <c r="E368" s="363"/>
      <c r="F368" s="390"/>
      <c r="G368" s="290"/>
    </row>
    <row r="369" spans="1:7" ht="3" hidden="1" customHeight="1" x14ac:dyDescent="0.25">
      <c r="A369" s="350"/>
      <c r="B369" s="279" t="s">
        <v>862</v>
      </c>
      <c r="C369" s="387"/>
      <c r="D369" s="389"/>
      <c r="E369" s="363"/>
      <c r="F369" s="390"/>
      <c r="G369" s="290"/>
    </row>
    <row r="370" spans="1:7" ht="3" hidden="1" customHeight="1" x14ac:dyDescent="0.25">
      <c r="A370" s="350"/>
      <c r="B370" s="279" t="s">
        <v>863</v>
      </c>
      <c r="C370" s="387"/>
      <c r="D370" s="389"/>
      <c r="E370" s="363"/>
      <c r="F370" s="390"/>
      <c r="G370" s="290"/>
    </row>
    <row r="371" spans="1:7" ht="3" hidden="1" customHeight="1" x14ac:dyDescent="0.25">
      <c r="A371" s="350"/>
      <c r="B371" s="279"/>
      <c r="C371" s="379" t="s">
        <v>239</v>
      </c>
      <c r="D371" s="389">
        <v>1</v>
      </c>
      <c r="E371" s="363"/>
      <c r="F371" s="390"/>
      <c r="G371" s="290"/>
    </row>
    <row r="372" spans="1:7" ht="3" hidden="1" customHeight="1" x14ac:dyDescent="0.25">
      <c r="A372" s="350"/>
      <c r="B372" s="279" t="s">
        <v>858</v>
      </c>
      <c r="C372" s="387"/>
      <c r="D372" s="389"/>
      <c r="E372" s="363"/>
      <c r="F372" s="390"/>
      <c r="G372" s="290"/>
    </row>
    <row r="373" spans="1:7" ht="3" hidden="1" customHeight="1" x14ac:dyDescent="0.25">
      <c r="A373" s="350"/>
      <c r="B373" s="279" t="s">
        <v>859</v>
      </c>
      <c r="C373" s="387"/>
      <c r="D373" s="389"/>
      <c r="E373" s="363"/>
      <c r="F373" s="390"/>
      <c r="G373" s="290"/>
    </row>
    <row r="374" spans="1:7" ht="3" hidden="1" customHeight="1" x14ac:dyDescent="0.25">
      <c r="A374" s="350"/>
      <c r="B374" s="279" t="s">
        <v>860</v>
      </c>
      <c r="C374" s="387"/>
      <c r="D374" s="389"/>
      <c r="E374" s="363"/>
      <c r="F374" s="390"/>
      <c r="G374" s="290"/>
    </row>
    <row r="375" spans="1:7" ht="3" hidden="1" customHeight="1" x14ac:dyDescent="0.25">
      <c r="A375" s="350"/>
      <c r="B375" s="279" t="s">
        <v>861</v>
      </c>
      <c r="C375" s="387"/>
      <c r="D375" s="389"/>
      <c r="E375" s="363"/>
      <c r="F375" s="390"/>
      <c r="G375" s="290"/>
    </row>
    <row r="376" spans="1:7" ht="3" hidden="1" customHeight="1" x14ac:dyDescent="0.25">
      <c r="A376" s="350"/>
      <c r="B376" s="279" t="s">
        <v>862</v>
      </c>
      <c r="C376" s="387"/>
      <c r="D376" s="389"/>
      <c r="E376" s="363"/>
      <c r="F376" s="390"/>
      <c r="G376" s="290"/>
    </row>
    <row r="377" spans="1:7" ht="3" hidden="1" customHeight="1" x14ac:dyDescent="0.25">
      <c r="A377" s="350"/>
      <c r="B377" s="279" t="s">
        <v>863</v>
      </c>
      <c r="C377" s="387"/>
      <c r="D377" s="389"/>
      <c r="E377" s="363"/>
      <c r="F377" s="390"/>
      <c r="G377" s="290"/>
    </row>
    <row r="378" spans="1:7" ht="3" hidden="1" customHeight="1" x14ac:dyDescent="0.25">
      <c r="A378" s="350"/>
      <c r="B378" s="279"/>
      <c r="C378" s="379" t="s">
        <v>239</v>
      </c>
      <c r="D378" s="389">
        <v>1</v>
      </c>
      <c r="E378" s="363"/>
      <c r="F378" s="390"/>
      <c r="G378" s="290"/>
    </row>
    <row r="379" spans="1:7" ht="3" hidden="1" customHeight="1" x14ac:dyDescent="0.25">
      <c r="A379" s="350"/>
      <c r="B379" s="279" t="s">
        <v>858</v>
      </c>
      <c r="C379" s="387"/>
      <c r="D379" s="389"/>
      <c r="E379" s="363"/>
      <c r="F379" s="390"/>
      <c r="G379" s="290"/>
    </row>
    <row r="380" spans="1:7" ht="3" hidden="1" customHeight="1" x14ac:dyDescent="0.25">
      <c r="A380" s="350"/>
      <c r="B380" s="279" t="s">
        <v>859</v>
      </c>
      <c r="C380" s="387"/>
      <c r="D380" s="389"/>
      <c r="E380" s="363"/>
      <c r="F380" s="390"/>
      <c r="G380" s="290"/>
    </row>
    <row r="381" spans="1:7" ht="3" hidden="1" customHeight="1" x14ac:dyDescent="0.25">
      <c r="A381" s="350"/>
      <c r="B381" s="279" t="s">
        <v>860</v>
      </c>
      <c r="C381" s="387"/>
      <c r="D381" s="389"/>
      <c r="E381" s="363"/>
      <c r="F381" s="390"/>
      <c r="G381" s="290"/>
    </row>
    <row r="382" spans="1:7" ht="3" hidden="1" customHeight="1" x14ac:dyDescent="0.25">
      <c r="A382" s="350"/>
      <c r="B382" s="279" t="s">
        <v>861</v>
      </c>
      <c r="C382" s="387"/>
      <c r="D382" s="389"/>
      <c r="E382" s="363"/>
      <c r="F382" s="390"/>
      <c r="G382" s="290"/>
    </row>
    <row r="383" spans="1:7" ht="3" hidden="1" customHeight="1" x14ac:dyDescent="0.25">
      <c r="A383" s="350"/>
      <c r="B383" s="279" t="s">
        <v>862</v>
      </c>
      <c r="C383" s="387"/>
      <c r="D383" s="389"/>
      <c r="E383" s="395"/>
      <c r="F383" s="390"/>
      <c r="G383" s="290"/>
    </row>
    <row r="384" spans="1:7" ht="3" hidden="1" customHeight="1" x14ac:dyDescent="0.25">
      <c r="A384" s="350"/>
      <c r="B384" s="279" t="s">
        <v>863</v>
      </c>
      <c r="C384" s="387"/>
      <c r="D384" s="389"/>
      <c r="E384" s="395"/>
      <c r="F384" s="390"/>
      <c r="G384" s="290"/>
    </row>
    <row r="385" spans="1:7" ht="3" hidden="1" customHeight="1" x14ac:dyDescent="0.25">
      <c r="A385" s="350"/>
      <c r="B385" s="279"/>
      <c r="C385" s="379" t="s">
        <v>239</v>
      </c>
      <c r="D385" s="389">
        <v>1</v>
      </c>
      <c r="E385" s="395"/>
      <c r="F385" s="390"/>
      <c r="G385" s="290"/>
    </row>
    <row r="386" spans="1:7" ht="3" hidden="1" customHeight="1" x14ac:dyDescent="0.25">
      <c r="A386" s="350"/>
      <c r="B386" s="279" t="s">
        <v>858</v>
      </c>
      <c r="C386" s="387"/>
      <c r="D386" s="389"/>
      <c r="E386" s="395"/>
      <c r="F386" s="390"/>
      <c r="G386" s="290"/>
    </row>
    <row r="387" spans="1:7" ht="3" hidden="1" customHeight="1" x14ac:dyDescent="0.25">
      <c r="A387" s="350"/>
      <c r="B387" s="279" t="s">
        <v>859</v>
      </c>
      <c r="C387" s="387"/>
      <c r="D387" s="389"/>
      <c r="E387" s="395"/>
      <c r="F387" s="390"/>
      <c r="G387" s="290"/>
    </row>
    <row r="388" spans="1:7" ht="3" hidden="1" customHeight="1" x14ac:dyDescent="0.25">
      <c r="A388" s="350"/>
      <c r="B388" s="279" t="s">
        <v>860</v>
      </c>
      <c r="C388" s="387"/>
      <c r="D388" s="389"/>
      <c r="E388" s="395"/>
      <c r="F388" s="390"/>
      <c r="G388" s="290"/>
    </row>
    <row r="389" spans="1:7" ht="3" hidden="1" customHeight="1" x14ac:dyDescent="0.25">
      <c r="A389" s="350"/>
      <c r="B389" s="279" t="s">
        <v>861</v>
      </c>
      <c r="C389" s="387"/>
      <c r="D389" s="389"/>
      <c r="E389" s="363"/>
      <c r="F389" s="390"/>
      <c r="G389" s="290"/>
    </row>
    <row r="390" spans="1:7" ht="3" hidden="1" customHeight="1" x14ac:dyDescent="0.25">
      <c r="A390" s="350"/>
      <c r="B390" s="279" t="s">
        <v>862</v>
      </c>
      <c r="C390" s="387"/>
      <c r="D390" s="389"/>
      <c r="E390" s="363"/>
      <c r="F390" s="390"/>
      <c r="G390" s="290"/>
    </row>
    <row r="391" spans="1:7" ht="3" hidden="1" customHeight="1" x14ac:dyDescent="0.25">
      <c r="A391" s="350"/>
      <c r="B391" s="279" t="s">
        <v>863</v>
      </c>
      <c r="C391" s="387"/>
      <c r="D391" s="389"/>
      <c r="E391" s="363"/>
      <c r="F391" s="390"/>
      <c r="G391" s="290"/>
    </row>
    <row r="392" spans="1:7" ht="3" hidden="1" customHeight="1" x14ac:dyDescent="0.25">
      <c r="A392" s="350"/>
      <c r="B392" s="279"/>
      <c r="C392" s="379" t="s">
        <v>239</v>
      </c>
      <c r="D392" s="389">
        <v>1</v>
      </c>
      <c r="E392" s="363"/>
      <c r="F392" s="390"/>
      <c r="G392" s="290"/>
    </row>
    <row r="393" spans="1:7" ht="3" hidden="1" customHeight="1" x14ac:dyDescent="0.25">
      <c r="A393" s="350"/>
      <c r="B393" s="279" t="s">
        <v>858</v>
      </c>
      <c r="C393" s="387"/>
      <c r="D393" s="389"/>
      <c r="E393" s="363"/>
      <c r="F393" s="390"/>
      <c r="G393" s="290"/>
    </row>
    <row r="394" spans="1:7" ht="3" hidden="1" customHeight="1" x14ac:dyDescent="0.25">
      <c r="A394" s="350"/>
      <c r="B394" s="279" t="s">
        <v>859</v>
      </c>
      <c r="C394" s="387"/>
      <c r="D394" s="389"/>
      <c r="E394" s="363"/>
      <c r="F394" s="390"/>
      <c r="G394" s="290"/>
    </row>
    <row r="395" spans="1:7" ht="3" hidden="1" customHeight="1" x14ac:dyDescent="0.25">
      <c r="A395" s="350"/>
      <c r="B395" s="279" t="s">
        <v>860</v>
      </c>
      <c r="C395" s="387"/>
      <c r="D395" s="389"/>
      <c r="E395" s="363"/>
      <c r="F395" s="290"/>
      <c r="G395" s="290"/>
    </row>
    <row r="396" spans="1:7" ht="3" hidden="1" customHeight="1" x14ac:dyDescent="0.3">
      <c r="A396" s="350"/>
      <c r="B396" s="279" t="s">
        <v>861</v>
      </c>
      <c r="C396" s="387"/>
      <c r="D396" s="389"/>
      <c r="E396" s="396"/>
      <c r="F396" s="390"/>
      <c r="G396" s="290"/>
    </row>
    <row r="397" spans="1:7" ht="3" hidden="1" customHeight="1" x14ac:dyDescent="0.3">
      <c r="A397" s="350"/>
      <c r="B397" s="279" t="s">
        <v>862</v>
      </c>
      <c r="C397" s="387"/>
      <c r="D397" s="389"/>
      <c r="E397" s="396"/>
      <c r="F397" s="390"/>
      <c r="G397" s="290"/>
    </row>
    <row r="398" spans="1:7" ht="3" hidden="1" customHeight="1" x14ac:dyDescent="0.3">
      <c r="A398" s="350"/>
      <c r="B398" s="279" t="s">
        <v>863</v>
      </c>
      <c r="C398" s="387"/>
      <c r="D398" s="389"/>
      <c r="E398" s="396"/>
      <c r="F398" s="390"/>
      <c r="G398" s="290"/>
    </row>
    <row r="399" spans="1:7" ht="3" hidden="1" customHeight="1" x14ac:dyDescent="0.3">
      <c r="A399" s="350"/>
      <c r="B399" s="279"/>
      <c r="C399" s="379" t="s">
        <v>239</v>
      </c>
      <c r="D399" s="389">
        <v>1</v>
      </c>
      <c r="E399" s="396"/>
      <c r="F399" s="390"/>
      <c r="G399" s="290"/>
    </row>
    <row r="400" spans="1:7" ht="3" hidden="1" customHeight="1" x14ac:dyDescent="0.3">
      <c r="A400" s="350"/>
      <c r="B400" s="279" t="s">
        <v>858</v>
      </c>
      <c r="C400" s="387"/>
      <c r="D400" s="389"/>
      <c r="E400" s="396"/>
      <c r="F400" s="390"/>
      <c r="G400" s="290"/>
    </row>
    <row r="401" spans="1:7" ht="3" hidden="1" customHeight="1" x14ac:dyDescent="0.25">
      <c r="A401" s="350"/>
      <c r="B401" s="279" t="s">
        <v>859</v>
      </c>
      <c r="C401" s="387"/>
      <c r="D401" s="389"/>
      <c r="E401" s="290"/>
      <c r="F401" s="290"/>
      <c r="G401" s="290"/>
    </row>
    <row r="402" spans="1:7" ht="3" hidden="1" customHeight="1" x14ac:dyDescent="0.25">
      <c r="A402" s="350"/>
      <c r="B402" s="279" t="s">
        <v>860</v>
      </c>
      <c r="C402" s="387"/>
      <c r="D402" s="389"/>
      <c r="E402" s="282"/>
      <c r="F402" s="290"/>
      <c r="G402" s="290"/>
    </row>
    <row r="403" spans="1:7" ht="3" hidden="1" customHeight="1" x14ac:dyDescent="0.25">
      <c r="A403" s="350"/>
      <c r="B403" s="279" t="s">
        <v>861</v>
      </c>
      <c r="C403" s="387"/>
      <c r="D403" s="389"/>
      <c r="E403" s="282"/>
      <c r="F403" s="290"/>
      <c r="G403" s="290"/>
    </row>
    <row r="404" spans="1:7" ht="3" hidden="1" customHeight="1" x14ac:dyDescent="0.25">
      <c r="A404" s="350"/>
      <c r="B404" s="279" t="s">
        <v>862</v>
      </c>
      <c r="C404" s="387"/>
      <c r="D404" s="389"/>
      <c r="E404" s="290"/>
      <c r="F404" s="290"/>
      <c r="G404" s="290"/>
    </row>
    <row r="405" spans="1:7" ht="3" hidden="1" customHeight="1" x14ac:dyDescent="0.25">
      <c r="A405" s="350"/>
      <c r="B405" s="279" t="s">
        <v>863</v>
      </c>
      <c r="C405" s="387"/>
      <c r="D405" s="389"/>
      <c r="E405" s="290"/>
      <c r="F405" s="290"/>
      <c r="G405" s="290"/>
    </row>
    <row r="406" spans="1:7" ht="3" hidden="1" customHeight="1" x14ac:dyDescent="0.25">
      <c r="A406" s="350"/>
      <c r="B406" s="279"/>
      <c r="C406" s="379" t="s">
        <v>239</v>
      </c>
      <c r="D406" s="389">
        <v>1</v>
      </c>
      <c r="E406" s="280"/>
      <c r="F406" s="280"/>
      <c r="G406" s="290"/>
    </row>
    <row r="407" spans="1:7" ht="3" hidden="1" customHeight="1" x14ac:dyDescent="0.25">
      <c r="A407" s="350"/>
      <c r="B407" s="279" t="s">
        <v>858</v>
      </c>
      <c r="C407" s="387"/>
      <c r="D407" s="389"/>
      <c r="E407" s="290"/>
      <c r="F407" s="290"/>
      <c r="G407" s="290"/>
    </row>
    <row r="408" spans="1:7" ht="3" hidden="1" customHeight="1" x14ac:dyDescent="0.25">
      <c r="A408" s="350"/>
      <c r="B408" s="279" t="s">
        <v>859</v>
      </c>
      <c r="C408" s="387"/>
      <c r="D408" s="389"/>
      <c r="E408" s="290"/>
      <c r="F408" s="290"/>
      <c r="G408" s="290"/>
    </row>
    <row r="409" spans="1:7" ht="3" hidden="1" customHeight="1" x14ac:dyDescent="0.25">
      <c r="A409" s="350"/>
      <c r="B409" s="279" t="s">
        <v>860</v>
      </c>
      <c r="C409" s="387"/>
      <c r="D409" s="389"/>
      <c r="E409" s="290"/>
      <c r="F409" s="290"/>
      <c r="G409" s="290"/>
    </row>
    <row r="410" spans="1:7" ht="3" hidden="1" customHeight="1" x14ac:dyDescent="0.25">
      <c r="A410" s="350"/>
      <c r="B410" s="279" t="s">
        <v>861</v>
      </c>
      <c r="C410" s="387"/>
      <c r="D410" s="389"/>
      <c r="E410" s="290"/>
      <c r="F410" s="290"/>
      <c r="G410" s="290"/>
    </row>
    <row r="411" spans="1:7" ht="3" hidden="1" customHeight="1" x14ac:dyDescent="0.25">
      <c r="A411" s="350"/>
      <c r="B411" s="279" t="s">
        <v>862</v>
      </c>
      <c r="C411" s="387"/>
      <c r="D411" s="389"/>
      <c r="E411" s="290"/>
      <c r="F411" s="290"/>
      <c r="G411" s="290"/>
    </row>
    <row r="412" spans="1:7" ht="3" hidden="1" customHeight="1" x14ac:dyDescent="0.25">
      <c r="A412" s="350"/>
      <c r="B412" s="279" t="s">
        <v>863</v>
      </c>
      <c r="C412" s="387"/>
      <c r="D412" s="389"/>
      <c r="E412" s="290"/>
      <c r="F412" s="290"/>
      <c r="G412" s="290"/>
    </row>
    <row r="413" spans="1:7" ht="3" hidden="1" customHeight="1" x14ac:dyDescent="0.25">
      <c r="A413" s="350"/>
      <c r="B413" s="279"/>
      <c r="C413" s="379" t="s">
        <v>239</v>
      </c>
      <c r="D413" s="389">
        <v>1</v>
      </c>
      <c r="E413" s="290"/>
      <c r="F413" s="290"/>
      <c r="G413" s="290"/>
    </row>
    <row r="414" spans="1:7" ht="3" hidden="1" customHeight="1" x14ac:dyDescent="0.25">
      <c r="A414" s="350"/>
      <c r="B414" s="279" t="s">
        <v>858</v>
      </c>
      <c r="C414" s="387"/>
      <c r="D414" s="389"/>
      <c r="E414" s="290"/>
      <c r="F414" s="290"/>
      <c r="G414" s="290"/>
    </row>
    <row r="415" spans="1:7" ht="3" hidden="1" customHeight="1" x14ac:dyDescent="0.25">
      <c r="A415" s="350"/>
      <c r="B415" s="279" t="s">
        <v>859</v>
      </c>
      <c r="C415" s="387"/>
      <c r="D415" s="389"/>
      <c r="E415" s="290"/>
      <c r="F415" s="290"/>
      <c r="G415" s="290"/>
    </row>
    <row r="416" spans="1:7" ht="3" hidden="1" customHeight="1" x14ac:dyDescent="0.25">
      <c r="A416" s="350"/>
      <c r="B416" s="279" t="s">
        <v>860</v>
      </c>
      <c r="C416" s="387"/>
      <c r="D416" s="389"/>
      <c r="E416" s="290"/>
      <c r="F416" s="290"/>
      <c r="G416" s="290"/>
    </row>
    <row r="417" spans="1:7" ht="3" hidden="1" customHeight="1" x14ac:dyDescent="0.25">
      <c r="A417" s="350"/>
      <c r="B417" s="279" t="s">
        <v>861</v>
      </c>
      <c r="C417" s="387"/>
      <c r="D417" s="389"/>
      <c r="E417" s="290"/>
      <c r="F417" s="290"/>
      <c r="G417" s="290"/>
    </row>
    <row r="418" spans="1:7" ht="3" hidden="1" customHeight="1" x14ac:dyDescent="0.25">
      <c r="A418" s="350"/>
      <c r="B418" s="279" t="s">
        <v>862</v>
      </c>
      <c r="C418" s="387"/>
      <c r="D418" s="389"/>
      <c r="E418" s="290"/>
      <c r="F418" s="290"/>
      <c r="G418" s="290"/>
    </row>
    <row r="419" spans="1:7" ht="3" hidden="1" customHeight="1" x14ac:dyDescent="0.25">
      <c r="A419" s="350"/>
      <c r="B419" s="279" t="s">
        <v>863</v>
      </c>
      <c r="C419" s="387"/>
      <c r="D419" s="389"/>
      <c r="E419" s="290"/>
      <c r="F419" s="290"/>
      <c r="G419" s="290"/>
    </row>
    <row r="420" spans="1:7" ht="3" hidden="1" customHeight="1" x14ac:dyDescent="0.25">
      <c r="A420" s="350"/>
      <c r="B420" s="279"/>
      <c r="C420" s="379" t="s">
        <v>239</v>
      </c>
      <c r="D420" s="389">
        <v>1</v>
      </c>
      <c r="E420" s="290"/>
      <c r="F420" s="290"/>
      <c r="G420" s="290"/>
    </row>
    <row r="421" spans="1:7" ht="3" hidden="1" customHeight="1" x14ac:dyDescent="0.25">
      <c r="A421" s="350"/>
      <c r="B421" s="279" t="s">
        <v>858</v>
      </c>
      <c r="C421" s="387"/>
      <c r="D421" s="389"/>
      <c r="E421" s="290"/>
      <c r="F421" s="290"/>
      <c r="G421" s="290"/>
    </row>
    <row r="422" spans="1:7" ht="3" hidden="1" customHeight="1" x14ac:dyDescent="0.25">
      <c r="A422" s="350"/>
      <c r="B422" s="279" t="s">
        <v>859</v>
      </c>
      <c r="C422" s="387"/>
      <c r="D422" s="389"/>
      <c r="E422" s="290"/>
      <c r="F422" s="290"/>
      <c r="G422" s="290"/>
    </row>
    <row r="423" spans="1:7" ht="3" hidden="1" customHeight="1" x14ac:dyDescent="0.25">
      <c r="A423" s="350"/>
      <c r="B423" s="279" t="s">
        <v>860</v>
      </c>
      <c r="C423" s="387"/>
      <c r="D423" s="389"/>
      <c r="E423" s="290"/>
      <c r="F423" s="290"/>
      <c r="G423" s="290"/>
    </row>
    <row r="424" spans="1:7" ht="3" hidden="1" customHeight="1" x14ac:dyDescent="0.25">
      <c r="A424" s="350"/>
      <c r="B424" s="279" t="s">
        <v>861</v>
      </c>
      <c r="C424" s="387"/>
      <c r="D424" s="389"/>
      <c r="E424" s="290"/>
      <c r="F424" s="290"/>
      <c r="G424" s="290"/>
    </row>
    <row r="425" spans="1:7" ht="3" hidden="1" customHeight="1" x14ac:dyDescent="0.25">
      <c r="A425" s="350"/>
      <c r="B425" s="279" t="s">
        <v>862</v>
      </c>
      <c r="C425" s="387"/>
      <c r="D425" s="389"/>
      <c r="E425" s="290"/>
      <c r="F425" s="290"/>
      <c r="G425" s="290"/>
    </row>
    <row r="426" spans="1:7" ht="3" hidden="1" customHeight="1" x14ac:dyDescent="0.3">
      <c r="A426" s="350"/>
      <c r="B426" s="279" t="s">
        <v>863</v>
      </c>
      <c r="C426" s="387"/>
      <c r="D426" s="389"/>
      <c r="E426" s="396"/>
      <c r="F426" s="390"/>
      <c r="G426" s="290"/>
    </row>
    <row r="427" spans="1:7" ht="3" hidden="1" customHeight="1" x14ac:dyDescent="0.3">
      <c r="A427" s="350"/>
      <c r="B427" s="279"/>
      <c r="C427" s="379" t="s">
        <v>239</v>
      </c>
      <c r="D427" s="389">
        <v>1</v>
      </c>
      <c r="E427" s="396"/>
      <c r="F427" s="390"/>
      <c r="G427" s="290"/>
    </row>
    <row r="428" spans="1:7" ht="3" hidden="1" customHeight="1" x14ac:dyDescent="0.3">
      <c r="A428" s="350"/>
      <c r="B428" s="279" t="s">
        <v>858</v>
      </c>
      <c r="C428" s="387"/>
      <c r="D428" s="389"/>
      <c r="E428" s="396"/>
      <c r="F428" s="390"/>
      <c r="G428" s="290"/>
    </row>
    <row r="429" spans="1:7" ht="3" hidden="1" customHeight="1" x14ac:dyDescent="0.3">
      <c r="A429" s="350"/>
      <c r="B429" s="279" t="s">
        <v>859</v>
      </c>
      <c r="C429" s="387"/>
      <c r="D429" s="389"/>
      <c r="E429" s="396"/>
      <c r="F429" s="390"/>
      <c r="G429" s="290"/>
    </row>
    <row r="430" spans="1:7" ht="3" hidden="1" customHeight="1" x14ac:dyDescent="0.3">
      <c r="A430" s="350"/>
      <c r="B430" s="279" t="s">
        <v>860</v>
      </c>
      <c r="C430" s="387"/>
      <c r="D430" s="389"/>
      <c r="E430" s="396"/>
      <c r="F430" s="390"/>
      <c r="G430" s="290"/>
    </row>
    <row r="431" spans="1:7" ht="3" hidden="1" customHeight="1" x14ac:dyDescent="0.3">
      <c r="A431" s="350"/>
      <c r="B431" s="279" t="s">
        <v>861</v>
      </c>
      <c r="C431" s="387"/>
      <c r="D431" s="389"/>
      <c r="E431" s="396"/>
      <c r="F431" s="390"/>
      <c r="G431" s="290"/>
    </row>
    <row r="432" spans="1:7" ht="3" hidden="1" customHeight="1" x14ac:dyDescent="0.3">
      <c r="A432" s="350"/>
      <c r="B432" s="279" t="s">
        <v>862</v>
      </c>
      <c r="C432" s="387"/>
      <c r="D432" s="389"/>
      <c r="E432" s="396"/>
      <c r="F432" s="390"/>
      <c r="G432" s="290"/>
    </row>
    <row r="433" spans="1:7" ht="3" hidden="1" customHeight="1" x14ac:dyDescent="0.3">
      <c r="A433" s="350"/>
      <c r="B433" s="279" t="s">
        <v>863</v>
      </c>
      <c r="C433" s="387"/>
      <c r="D433" s="389"/>
      <c r="E433" s="396"/>
      <c r="F433" s="390"/>
      <c r="G433" s="290"/>
    </row>
    <row r="434" spans="1:7" ht="3" hidden="1" customHeight="1" x14ac:dyDescent="0.3">
      <c r="A434" s="350"/>
      <c r="B434" s="279"/>
      <c r="C434" s="379" t="s">
        <v>239</v>
      </c>
      <c r="D434" s="389">
        <v>1</v>
      </c>
      <c r="E434" s="396"/>
      <c r="F434" s="390"/>
      <c r="G434" s="290"/>
    </row>
    <row r="435" spans="1:7" ht="3" hidden="1" customHeight="1" x14ac:dyDescent="0.3">
      <c r="A435" s="350"/>
      <c r="B435" s="279" t="s">
        <v>858</v>
      </c>
      <c r="C435" s="387"/>
      <c r="D435" s="389"/>
      <c r="E435" s="396"/>
      <c r="F435" s="390"/>
      <c r="G435" s="290"/>
    </row>
    <row r="436" spans="1:7" ht="3" hidden="1" customHeight="1" x14ac:dyDescent="0.3">
      <c r="A436" s="350"/>
      <c r="B436" s="279" t="s">
        <v>859</v>
      </c>
      <c r="C436" s="387"/>
      <c r="D436" s="389"/>
      <c r="E436" s="396"/>
      <c r="F436" s="390"/>
      <c r="G436" s="290"/>
    </row>
    <row r="437" spans="1:7" ht="3" hidden="1" customHeight="1" x14ac:dyDescent="0.25">
      <c r="A437" s="350"/>
      <c r="B437" s="279" t="s">
        <v>860</v>
      </c>
      <c r="C437" s="387"/>
      <c r="D437" s="389"/>
      <c r="E437" s="397"/>
      <c r="F437" s="398"/>
      <c r="G437" s="290"/>
    </row>
    <row r="438" spans="1:7" ht="3" hidden="1" customHeight="1" x14ac:dyDescent="0.3">
      <c r="A438" s="350"/>
      <c r="B438" s="279" t="s">
        <v>861</v>
      </c>
      <c r="C438" s="387"/>
      <c r="D438" s="389"/>
      <c r="E438" s="396"/>
      <c r="F438" s="390"/>
      <c r="G438" s="290"/>
    </row>
    <row r="439" spans="1:7" ht="3" hidden="1" customHeight="1" x14ac:dyDescent="0.25">
      <c r="A439" s="350"/>
      <c r="B439" s="279" t="s">
        <v>862</v>
      </c>
      <c r="C439" s="379" t="s">
        <v>239</v>
      </c>
      <c r="D439" s="389">
        <v>1</v>
      </c>
      <c r="E439" s="369"/>
      <c r="F439" s="362"/>
      <c r="G439" s="290"/>
    </row>
    <row r="440" spans="1:7" ht="3" hidden="1" customHeight="1" x14ac:dyDescent="0.25">
      <c r="A440" s="350"/>
      <c r="B440" s="279" t="s">
        <v>863</v>
      </c>
      <c r="C440" s="387"/>
      <c r="D440" s="389"/>
      <c r="E440" s="290"/>
      <c r="F440" s="290"/>
      <c r="G440" s="290"/>
    </row>
    <row r="441" spans="1:7" ht="18.75" x14ac:dyDescent="0.3">
      <c r="A441" s="350"/>
      <c r="B441" s="279"/>
      <c r="C441" s="379"/>
      <c r="D441" s="389"/>
      <c r="E441" s="396"/>
      <c r="F441" s="399"/>
      <c r="G441" s="400"/>
    </row>
    <row r="442" spans="1:7" ht="63" x14ac:dyDescent="0.25">
      <c r="A442" s="383">
        <v>3</v>
      </c>
      <c r="B442" s="279" t="s">
        <v>864</v>
      </c>
      <c r="C442" s="387" t="s">
        <v>411</v>
      </c>
      <c r="D442" s="389">
        <v>5</v>
      </c>
      <c r="E442" s="323"/>
      <c r="F442" s="323"/>
      <c r="G442" s="290"/>
    </row>
    <row r="443" spans="1:7" ht="15.75" x14ac:dyDescent="0.25">
      <c r="A443" s="383"/>
      <c r="B443" s="279"/>
      <c r="C443" s="387"/>
      <c r="D443" s="389"/>
      <c r="E443" s="323"/>
      <c r="F443" s="323"/>
      <c r="G443" s="290"/>
    </row>
    <row r="444" spans="1:7" ht="78.75" x14ac:dyDescent="0.25">
      <c r="A444" s="383">
        <v>4</v>
      </c>
      <c r="B444" s="401" t="s">
        <v>865</v>
      </c>
      <c r="C444" s="379"/>
      <c r="D444" s="301"/>
      <c r="E444" s="323"/>
      <c r="F444" s="323"/>
      <c r="G444" s="290"/>
    </row>
    <row r="445" spans="1:7" ht="63" x14ac:dyDescent="0.25">
      <c r="A445" s="383"/>
      <c r="B445" s="402" t="s">
        <v>866</v>
      </c>
      <c r="C445" s="379"/>
      <c r="D445" s="301"/>
      <c r="E445" s="323"/>
      <c r="F445" s="323"/>
      <c r="G445" s="290"/>
    </row>
    <row r="446" spans="1:7" ht="15.75" x14ac:dyDescent="0.25">
      <c r="A446" s="383"/>
      <c r="B446" s="401" t="s">
        <v>867</v>
      </c>
      <c r="C446" s="379"/>
      <c r="D446" s="301"/>
      <c r="E446" s="323"/>
      <c r="F446" s="323"/>
      <c r="G446" s="290"/>
    </row>
    <row r="447" spans="1:7" ht="31.5" x14ac:dyDescent="0.25">
      <c r="A447" s="383"/>
      <c r="B447" s="401" t="s">
        <v>868</v>
      </c>
      <c r="C447" s="379" t="s">
        <v>239</v>
      </c>
      <c r="D447" s="301">
        <v>34</v>
      </c>
      <c r="E447" s="323"/>
      <c r="F447" s="323"/>
      <c r="G447" s="290"/>
    </row>
    <row r="448" spans="1:7" ht="15.75" x14ac:dyDescent="0.25">
      <c r="A448" s="383"/>
      <c r="B448" s="401"/>
      <c r="C448" s="379"/>
      <c r="D448" s="301"/>
      <c r="E448" s="323"/>
      <c r="F448" s="323"/>
      <c r="G448" s="290"/>
    </row>
    <row r="449" spans="1:7" ht="47.25" x14ac:dyDescent="0.25">
      <c r="A449" s="383">
        <v>5</v>
      </c>
      <c r="B449" s="402" t="s">
        <v>869</v>
      </c>
      <c r="C449" s="379" t="s">
        <v>1</v>
      </c>
      <c r="D449" s="301">
        <v>28</v>
      </c>
      <c r="E449" s="275"/>
      <c r="F449" s="275"/>
      <c r="G449" s="274"/>
    </row>
    <row r="450" spans="1:7" ht="15.75" x14ac:dyDescent="0.25">
      <c r="A450" s="383"/>
      <c r="B450" s="402"/>
      <c r="C450" s="379"/>
      <c r="D450" s="301"/>
      <c r="E450" s="274"/>
      <c r="F450" s="274"/>
      <c r="G450" s="274"/>
    </row>
    <row r="451" spans="1:7" ht="47.25" x14ac:dyDescent="0.25">
      <c r="A451" s="383">
        <v>6</v>
      </c>
      <c r="B451" s="402" t="s">
        <v>870</v>
      </c>
      <c r="C451" s="379"/>
      <c r="D451" s="301">
        <v>2</v>
      </c>
      <c r="E451" s="275"/>
      <c r="F451" s="275"/>
      <c r="G451" s="274"/>
    </row>
    <row r="452" spans="1:7" ht="15.75" x14ac:dyDescent="0.25">
      <c r="A452" s="383"/>
      <c r="B452" s="402"/>
      <c r="C452" s="379"/>
      <c r="D452" s="301"/>
      <c r="E452" s="275"/>
      <c r="F452" s="275"/>
      <c r="G452" s="274"/>
    </row>
    <row r="453" spans="1:7" ht="31.5" x14ac:dyDescent="0.25">
      <c r="A453" s="383">
        <v>7</v>
      </c>
      <c r="B453" s="401" t="s">
        <v>871</v>
      </c>
      <c r="C453" s="379" t="s">
        <v>239</v>
      </c>
      <c r="D453" s="301">
        <v>1</v>
      </c>
      <c r="E453" s="275"/>
      <c r="F453" s="275"/>
      <c r="G453" s="274"/>
    </row>
    <row r="454" spans="1:7" ht="15.75" x14ac:dyDescent="0.25">
      <c r="A454" s="383"/>
      <c r="B454" s="401"/>
      <c r="C454" s="379"/>
      <c r="D454" s="301"/>
      <c r="E454" s="275"/>
      <c r="F454" s="275"/>
      <c r="G454" s="274"/>
    </row>
    <row r="455" spans="1:7" ht="63" x14ac:dyDescent="0.25">
      <c r="A455" s="383">
        <v>8</v>
      </c>
      <c r="B455" s="402" t="s">
        <v>872</v>
      </c>
      <c r="C455" s="379" t="s">
        <v>239</v>
      </c>
      <c r="D455" s="301">
        <v>1</v>
      </c>
      <c r="E455" s="275"/>
      <c r="F455" s="275"/>
      <c r="G455" s="274"/>
    </row>
    <row r="456" spans="1:7" ht="15.75" x14ac:dyDescent="0.25">
      <c r="A456" s="383"/>
      <c r="B456" s="402"/>
      <c r="C456" s="379"/>
      <c r="D456" s="301"/>
      <c r="E456" s="275"/>
      <c r="F456" s="275"/>
      <c r="G456" s="274"/>
    </row>
    <row r="457" spans="1:7" ht="47.25" x14ac:dyDescent="0.25">
      <c r="A457" s="383">
        <v>9</v>
      </c>
      <c r="B457" s="402" t="s">
        <v>873</v>
      </c>
      <c r="C457" s="379" t="s">
        <v>239</v>
      </c>
      <c r="D457" s="301">
        <v>1</v>
      </c>
      <c r="E457" s="275"/>
      <c r="F457" s="275"/>
      <c r="G457" s="274"/>
    </row>
    <row r="458" spans="1:7" ht="15.75" x14ac:dyDescent="0.25">
      <c r="A458" s="383"/>
      <c r="B458" s="402"/>
      <c r="C458" s="379"/>
      <c r="D458" s="301"/>
      <c r="E458" s="275"/>
      <c r="F458" s="275"/>
      <c r="G458" s="274"/>
    </row>
    <row r="459" spans="1:7" ht="63" x14ac:dyDescent="0.25">
      <c r="A459" s="383">
        <v>10</v>
      </c>
      <c r="B459" s="402" t="s">
        <v>874</v>
      </c>
      <c r="C459" s="379" t="s">
        <v>239</v>
      </c>
      <c r="D459" s="301">
        <v>1</v>
      </c>
      <c r="E459" s="275"/>
      <c r="F459" s="275"/>
      <c r="G459" s="274"/>
    </row>
    <row r="460" spans="1:7" ht="16.5" thickBot="1" x14ac:dyDescent="0.3">
      <c r="A460" s="350"/>
      <c r="B460" s="403"/>
      <c r="C460" s="404"/>
      <c r="D460" s="301"/>
      <c r="E460" s="380"/>
      <c r="F460" s="380"/>
      <c r="G460" s="274"/>
    </row>
    <row r="461" spans="1:7" ht="17.25" thickTop="1" thickBot="1" x14ac:dyDescent="0.3">
      <c r="A461" s="371"/>
      <c r="B461" s="366" t="s">
        <v>875</v>
      </c>
      <c r="C461" s="365"/>
      <c r="D461" s="365"/>
      <c r="E461" s="367" t="s">
        <v>739</v>
      </c>
      <c r="F461" s="368"/>
      <c r="G461" s="274"/>
    </row>
    <row r="462" spans="1:7" ht="17.25" thickTop="1" thickBot="1" x14ac:dyDescent="0.3">
      <c r="A462" s="405"/>
      <c r="B462" s="406"/>
      <c r="C462" s="379"/>
      <c r="D462" s="301"/>
      <c r="E462" s="407"/>
      <c r="F462" s="407"/>
      <c r="G462" s="274"/>
    </row>
    <row r="463" spans="1:7" ht="20.25" thickTop="1" thickBot="1" x14ac:dyDescent="0.35">
      <c r="A463" s="373"/>
      <c r="B463" s="374" t="s">
        <v>876</v>
      </c>
      <c r="C463" s="375" t="s">
        <v>854</v>
      </c>
      <c r="D463" s="376"/>
      <c r="E463" s="375"/>
      <c r="F463" s="377"/>
      <c r="G463" s="274"/>
    </row>
    <row r="464" spans="1:7" ht="20.25" thickTop="1" thickBot="1" x14ac:dyDescent="0.35">
      <c r="A464" s="306"/>
      <c r="B464" s="289"/>
      <c r="C464" s="274"/>
      <c r="D464" s="274"/>
      <c r="E464" s="274"/>
      <c r="F464" s="274"/>
      <c r="G464" s="274"/>
    </row>
    <row r="465" spans="1:7" ht="43.5" thickTop="1" thickBot="1" x14ac:dyDescent="0.4">
      <c r="A465" s="408"/>
      <c r="B465" s="409" t="s">
        <v>877</v>
      </c>
      <c r="C465" s="410" t="s">
        <v>854</v>
      </c>
      <c r="D465" s="411"/>
      <c r="E465" s="410"/>
      <c r="F465" s="377"/>
      <c r="G465" s="274"/>
    </row>
    <row r="466" spans="1:7" ht="16.5" thickTop="1" x14ac:dyDescent="0.25">
      <c r="A466" s="403"/>
      <c r="B466" s="412"/>
      <c r="C466" s="273"/>
      <c r="D466" s="261"/>
      <c r="E466" s="248"/>
      <c r="F466" s="248"/>
      <c r="G466" s="274"/>
    </row>
    <row r="467" spans="1:7" ht="15.75" x14ac:dyDescent="0.25">
      <c r="A467" s="383"/>
      <c r="B467" s="413"/>
      <c r="C467" s="283"/>
      <c r="D467" s="284"/>
      <c r="E467" s="253"/>
      <c r="F467" s="253"/>
      <c r="G467" s="274"/>
    </row>
    <row r="468" spans="1:7" ht="15.75" x14ac:dyDescent="0.25">
      <c r="A468" s="383"/>
      <c r="B468" s="413"/>
      <c r="C468" s="283"/>
      <c r="D468" s="284"/>
      <c r="E468" s="253"/>
      <c r="F468" s="253"/>
      <c r="G468" s="274"/>
    </row>
    <row r="469" spans="1:7" ht="15.75" x14ac:dyDescent="0.25">
      <c r="A469" s="414"/>
      <c r="B469" s="415"/>
      <c r="C469" s="273"/>
      <c r="D469" s="261"/>
      <c r="E469" s="248"/>
      <c r="F469" s="248"/>
      <c r="G469" s="274"/>
    </row>
    <row r="470" spans="1:7" ht="18.75" x14ac:dyDescent="0.3">
      <c r="A470" s="274"/>
      <c r="B470" s="416" t="s">
        <v>878</v>
      </c>
      <c r="C470" s="416"/>
      <c r="D470" s="416"/>
      <c r="E470" s="416"/>
      <c r="F470" s="416"/>
      <c r="G470" s="274"/>
    </row>
    <row r="471" spans="1:7" ht="18.75" x14ac:dyDescent="0.3">
      <c r="A471" s="274"/>
      <c r="B471" s="417" t="s">
        <v>879</v>
      </c>
      <c r="C471" s="417" t="s">
        <v>880</v>
      </c>
      <c r="D471" s="416"/>
      <c r="E471" s="416"/>
      <c r="F471" s="416"/>
      <c r="G471" s="274"/>
    </row>
    <row r="472" spans="1:7" ht="15.75" x14ac:dyDescent="0.25">
      <c r="A472" s="414"/>
      <c r="B472" s="418"/>
      <c r="C472" s="419"/>
      <c r="D472" s="385"/>
      <c r="E472" s="274"/>
      <c r="F472" s="274"/>
      <c r="G472" s="274"/>
    </row>
    <row r="473" spans="1:7" ht="15.75" x14ac:dyDescent="0.25">
      <c r="A473" s="414"/>
      <c r="B473" s="420" t="s">
        <v>881</v>
      </c>
      <c r="C473" s="419"/>
      <c r="D473" s="385"/>
      <c r="E473" s="274"/>
      <c r="F473" s="274"/>
      <c r="G473" s="274"/>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7"/>
  <sheetViews>
    <sheetView workbookViewId="0">
      <selection activeCell="F32" sqref="F32"/>
    </sheetView>
  </sheetViews>
  <sheetFormatPr defaultRowHeight="14.25" x14ac:dyDescent="0.2"/>
  <cols>
    <col min="1" max="1" width="34" customWidth="1"/>
  </cols>
  <sheetData>
    <row r="2" spans="1:2" ht="15.75" x14ac:dyDescent="0.25">
      <c r="A2" s="422"/>
    </row>
    <row r="3" spans="1:2" ht="15.75" x14ac:dyDescent="0.25">
      <c r="A3" s="422" t="s">
        <v>168</v>
      </c>
    </row>
    <row r="4" spans="1:2" ht="15.75" x14ac:dyDescent="0.25">
      <c r="A4" s="422"/>
    </row>
    <row r="5" spans="1:2" ht="15.75" x14ac:dyDescent="0.25">
      <c r="A5" s="422"/>
    </row>
    <row r="6" spans="1:2" ht="15" x14ac:dyDescent="0.25">
      <c r="A6" s="421"/>
    </row>
    <row r="7" spans="1:2" ht="15.75" x14ac:dyDescent="0.25">
      <c r="A7" s="254" t="s">
        <v>898</v>
      </c>
      <c r="B7" s="254" t="s">
        <v>899</v>
      </c>
    </row>
    <row r="8" spans="1:2" ht="15.75" x14ac:dyDescent="0.25">
      <c r="A8" s="254" t="s">
        <v>900</v>
      </c>
      <c r="B8" s="254" t="s">
        <v>901</v>
      </c>
    </row>
    <row r="9" spans="1:2" ht="15.75" x14ac:dyDescent="0.25">
      <c r="A9" s="254" t="s">
        <v>902</v>
      </c>
      <c r="B9" s="254" t="s">
        <v>901</v>
      </c>
    </row>
    <row r="10" spans="1:2" ht="15.75" x14ac:dyDescent="0.25">
      <c r="A10" s="254" t="s">
        <v>903</v>
      </c>
      <c r="B10" s="254" t="s">
        <v>901</v>
      </c>
    </row>
    <row r="11" spans="1:2" ht="15" x14ac:dyDescent="0.25">
      <c r="A11" s="421"/>
    </row>
    <row r="12" spans="1:2" ht="15" x14ac:dyDescent="0.25">
      <c r="A12" s="421"/>
    </row>
    <row r="13" spans="1:2" ht="15.75" x14ac:dyDescent="0.25">
      <c r="A13" s="424" t="s">
        <v>904</v>
      </c>
    </row>
    <row r="14" spans="1:2" ht="15.75" x14ac:dyDescent="0.25">
      <c r="A14" s="424" t="s">
        <v>905</v>
      </c>
    </row>
    <row r="15" spans="1:2" ht="15.75" x14ac:dyDescent="0.25">
      <c r="A15" s="424" t="s">
        <v>906</v>
      </c>
    </row>
    <row r="16" spans="1:2" ht="15" x14ac:dyDescent="0.25">
      <c r="A16" s="421"/>
    </row>
    <row r="17" spans="1:1" ht="15" x14ac:dyDescent="0.2">
      <c r="A17" s="4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5</vt:i4>
      </vt:variant>
    </vt:vector>
  </HeadingPairs>
  <TitlesOfParts>
    <vt:vector size="5" baseType="lpstr">
      <vt:lpstr>GRAĐEVINSKO-ZANATSKI RADOVI</vt:lpstr>
      <vt:lpstr>VODA I KANALIZACIJA</vt:lpstr>
      <vt:lpstr>TERMOINSTALACIJE</vt:lpstr>
      <vt:lpstr>ELEKTROINSTALACIJE</vt:lpstr>
      <vt:lpstr>REKAPITULACIJA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Iva Zokić</cp:lastModifiedBy>
  <cp:lastPrinted>2016-06-21T09:35:17Z</cp:lastPrinted>
  <dcterms:created xsi:type="dcterms:W3CDTF">2013-11-21T08:08:05Z</dcterms:created>
  <dcterms:modified xsi:type="dcterms:W3CDTF">2017-12-22T13:13:28Z</dcterms:modified>
</cp:coreProperties>
</file>